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865" activeTab="1"/>
  </bookViews>
  <sheets>
    <sheet name="Contratos" sheetId="1" r:id="rId1"/>
    <sheet name="Termos Aditivos" sheetId="2" r:id="rId2"/>
    <sheet name="Informações Importantes" sheetId="3" r:id="rId3"/>
  </sheets>
  <externalReferences>
    <externalReference r:id="rId6"/>
  </externalReferences>
  <definedNames>
    <definedName name="_xlnm._FilterDatabase" localSheetId="0" hidden="1">'Contratos'!$A$2:$S$51</definedName>
    <definedName name="_xlnm._FilterDatabase" localSheetId="1" hidden="1">'Termos Aditivos'!$A$2:$Q$54</definedName>
    <definedName name="_xlnm.Print_Area" localSheetId="0">'Contratos'!$A$1:$S$67</definedName>
    <definedName name="_xlnm.Print_Titles" localSheetId="0">'Contratos'!$1:$2</definedName>
    <definedName name="_xlnm.Print_Titles" localSheetId="1">'Termos Aditivos'!$1:$2</definedName>
  </definedNames>
  <calcPr fullCalcOnLoad="1"/>
</workbook>
</file>

<file path=xl/comments1.xml><?xml version="1.0" encoding="utf-8"?>
<comments xmlns="http://schemas.openxmlformats.org/spreadsheetml/2006/main">
  <authors>
    <author>UFABC</author>
    <author>root</author>
  </authors>
  <commentList>
    <comment ref="B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Ano em que se efetivou a contratação.</t>
        </r>
      </text>
    </comment>
    <comment ref="A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Preencher somente se houver um número de Contrato ou Cláusulas anexas ou Contrato de Adesão.</t>
        </r>
      </text>
    </comment>
    <comment ref="C2" authorId="0">
      <text>
        <r>
          <rPr>
            <b/>
            <sz val="8"/>
            <rFont val="Tahoma"/>
            <family val="2"/>
          </rPr>
          <t xml:space="preserve">UFABC:
</t>
        </r>
        <r>
          <rPr>
            <sz val="8"/>
            <rFont val="Tahoma"/>
            <family val="2"/>
          </rPr>
          <t>Copiar o Resumo do Assunto na capa do processo.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Valor TOTAL do contrato.
</t>
        </r>
      </text>
    </comment>
    <comment ref="E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CNPJ da empresa contratada.</t>
        </r>
      </text>
    </comment>
    <comment ref="D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Razão social da empresa contratada.</t>
        </r>
      </text>
    </comment>
    <comment ref="G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Classificar com um destes tópicos:
* Serviço NÃO continuado
* Serviço continuado
* Material Suprimentos
* Material Patrimônio</t>
        </r>
      </text>
    </comment>
    <comment ref="L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23006</t>
        </r>
      </text>
    </comment>
    <comment ref="M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000886</t>
        </r>
      </text>
    </comment>
    <comment ref="N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2010</t>
        </r>
      </text>
    </comment>
    <comment ref="O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62</t>
        </r>
      </text>
    </comment>
    <comment ref="Q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Verificar no Edital ou documento equivalente qual o número do Pregão ou Dispensa ou Inexigibilidade ou Concorrência.</t>
        </r>
      </text>
    </comment>
    <comment ref="P2" authorId="0">
      <text>
        <r>
          <rPr>
            <b/>
            <sz val="8"/>
            <rFont val="Tahoma"/>
            <family val="2"/>
          </rPr>
          <t xml:space="preserve">UFABC:
</t>
        </r>
        <r>
          <rPr>
            <sz val="8"/>
            <rFont val="Tahoma"/>
            <family val="2"/>
          </rPr>
          <t xml:space="preserve">Verificar no Edital ou documento equivalente se trata-se de Pregão ou Dispensa ou Inexigibilidade ou Concorrência.
</t>
        </r>
      </text>
    </comment>
    <comment ref="R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Data em que o extrato foi publicado no DOU.</t>
        </r>
      </text>
    </comment>
    <comment ref="R8" authorId="1">
      <text>
        <r>
          <rPr>
            <b/>
            <sz val="9"/>
            <rFont val="Tahoma"/>
            <family val="2"/>
          </rPr>
          <t>root: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<sst xmlns="http://schemas.openxmlformats.org/spreadsheetml/2006/main" count="705" uniqueCount="339">
  <si>
    <t>Fornecedor</t>
  </si>
  <si>
    <t>C.N.P.J.</t>
  </si>
  <si>
    <t>Modalidade</t>
  </si>
  <si>
    <t>Número</t>
  </si>
  <si>
    <t>Nº</t>
  </si>
  <si>
    <t>Ano</t>
  </si>
  <si>
    <t>Valor Global</t>
  </si>
  <si>
    <t>De:</t>
  </si>
  <si>
    <t>Até:</t>
  </si>
  <si>
    <t>R$</t>
  </si>
  <si>
    <t>Situação</t>
  </si>
  <si>
    <t>Data Atual</t>
  </si>
  <si>
    <t>Material/Serviço</t>
  </si>
  <si>
    <t>Serviço</t>
  </si>
  <si>
    <t>Serviço Continuado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</si>
  <si>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</si>
  <si>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</si>
  <si>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</si>
  <si>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</si>
  <si>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</si>
  <si>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</si>
  <si>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</si>
  <si>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</si>
  <si>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</si>
  <si>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</si>
  <si>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</si>
  <si>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</si>
  <si>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</si>
  <si>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</si>
  <si>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</si>
  <si>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</si>
  <si>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</si>
  <si>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</si>
  <si>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</si>
  <si>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</si>
  <si>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</si>
  <si>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</si>
  <si>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</si>
  <si>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</si>
  <si>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</si>
  <si>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</si>
  <si>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</si>
  <si>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</si>
  <si>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</si>
  <si>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</si>
  <si>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</si>
  <si>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 xml:space="preserve">Pregão </t>
  </si>
  <si>
    <t>-</t>
  </si>
  <si>
    <t>1º</t>
  </si>
  <si>
    <t>Pregão</t>
  </si>
  <si>
    <t>02</t>
  </si>
  <si>
    <t>81</t>
  </si>
  <si>
    <t>19</t>
  </si>
  <si>
    <t>21</t>
  </si>
  <si>
    <t>Dispensa</t>
  </si>
  <si>
    <t>55.573.539/0001-21</t>
  </si>
  <si>
    <t>51</t>
  </si>
  <si>
    <t>59.126.045/0001-50</t>
  </si>
  <si>
    <t>30</t>
  </si>
  <si>
    <t>11</t>
  </si>
  <si>
    <t>Imprensa Nacional</t>
  </si>
  <si>
    <t>04.196.645/0001-00</t>
  </si>
  <si>
    <t>31</t>
  </si>
  <si>
    <t>61.573.796/0001-66</t>
  </si>
  <si>
    <t>56.912.223/0001-80</t>
  </si>
  <si>
    <t>67</t>
  </si>
  <si>
    <t>61.836.565/0001-06</t>
  </si>
  <si>
    <t>06</t>
  </si>
  <si>
    <t>PA Campo 4</t>
  </si>
  <si>
    <t>PA Campo 3</t>
  </si>
  <si>
    <t>PA Campo 2</t>
  </si>
  <si>
    <t>PA Campo 1</t>
  </si>
  <si>
    <t>PROCESSO ADMINISTRATIVO</t>
  </si>
  <si>
    <t>CONTRATO</t>
  </si>
  <si>
    <t>PERÍODO DE VIGÊNCIA</t>
  </si>
  <si>
    <t>LICITAÇÃO</t>
  </si>
  <si>
    <t>Data Publicação do Contrato</t>
  </si>
  <si>
    <t>71.443.667/0001-07</t>
  </si>
  <si>
    <t>29.976.032/0001-09</t>
  </si>
  <si>
    <t>08</t>
  </si>
  <si>
    <t xml:space="preserve">Concorrência </t>
  </si>
  <si>
    <t>61</t>
  </si>
  <si>
    <t>16</t>
  </si>
  <si>
    <t>37</t>
  </si>
  <si>
    <t>78</t>
  </si>
  <si>
    <t>91</t>
  </si>
  <si>
    <t>RESCINDIDO</t>
  </si>
  <si>
    <t>05.120.923/0001-09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</si>
  <si>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</si>
  <si>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</si>
  <si>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</si>
  <si>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</si>
  <si>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</si>
  <si>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</si>
  <si>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</si>
  <si>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</si>
  <si>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</si>
  <si>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</si>
  <si>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</si>
  <si>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</si>
  <si>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</si>
  <si>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</si>
  <si>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</si>
  <si>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05.054.633/0001-04</t>
  </si>
  <si>
    <t>07.707.757/0001-69</t>
  </si>
  <si>
    <t>08.587.102/0001-67</t>
  </si>
  <si>
    <t xml:space="preserve"> </t>
  </si>
  <si>
    <t>Informações a serem disponibilizadas em conjunto com as planilhas:</t>
  </si>
  <si>
    <t>- Órgão Superior: 26000</t>
  </si>
  <si>
    <t>- Órgão Subordinado ou Entidade Vinculada: 26352</t>
  </si>
  <si>
    <t>- Unidade Administrativa de Serviços Gerais (UASG): 154503</t>
  </si>
  <si>
    <t>- Contato: contratos@ufabc.edu.br</t>
  </si>
  <si>
    <t>Objeto</t>
  </si>
  <si>
    <t>Fundamento Legal</t>
  </si>
  <si>
    <t>Lei nº. 8.666/93</t>
  </si>
  <si>
    <t>2008</t>
  </si>
  <si>
    <t>Serviço continuado de Vigilância Armada</t>
  </si>
  <si>
    <t>Serviço continuado de Vigilância Eletrônica</t>
  </si>
  <si>
    <t>Serviço de Telefonia Fixa</t>
  </si>
  <si>
    <t>Aquisição de Aparelhos de Ar Condicionado</t>
  </si>
  <si>
    <t>Serviço de Publicidade Legal</t>
  </si>
  <si>
    <t>Seguro de Transporte Internacional para Importações</t>
  </si>
  <si>
    <t>Serviços de Correios - ECT</t>
  </si>
  <si>
    <t>Serviços de Impressos e plotagem</t>
  </si>
  <si>
    <t>Locação de ônibus convencional</t>
  </si>
  <si>
    <t>Aquisição de reagentes para Laboratório</t>
  </si>
  <si>
    <t>Contratação de empresa para prestação de serviços de agenciamento de trasnportes internacionais.</t>
  </si>
  <si>
    <t>Aquisição de Direito de Reprodução de Obra de Arte</t>
  </si>
  <si>
    <t>Fornecimento de combustível para a frota da UFABC.</t>
  </si>
  <si>
    <t>Seguro total para os veículos integrantes da Frota da Universidade Federal do ABC.</t>
  </si>
  <si>
    <t>Despachante aduaneiro</t>
  </si>
  <si>
    <t>Prestação de serviços continuados de copeiragem.</t>
  </si>
  <si>
    <t>Aquisição de mobiliário para o Bloco B - Lote 1</t>
  </si>
  <si>
    <t>Locação de PABX</t>
  </si>
  <si>
    <t>Aquisição de Mobiliário através da adesão à Ata de Registro de Preços nº 167/2007 da FUB.</t>
  </si>
  <si>
    <t>Prestação de serviços pertinentes ao transporte de carga fechada de bens importados.</t>
  </si>
  <si>
    <t>Prestação de serviços técnicos especializados de organização e execução do Processo Seletivo UFABC 2008/2009.</t>
  </si>
  <si>
    <t>Manutenção dos elevadores do Bloco B</t>
  </si>
  <si>
    <t>Contratação de empresa de engenharia, para serviços de sondagem no terreno em SBC.</t>
  </si>
  <si>
    <t>Contratação de empresa especializada no ramo de engenharia civil para instalação de alambrado em terreno adquirido pela UFABC em São Bernardo do Campo.</t>
  </si>
  <si>
    <t>Prestação de serviços continuados de zeladoria e auxiliar de serviços gerais com fornecimento de Kit ferramentas.</t>
  </si>
  <si>
    <t>Aquisição de carimbos automáticos e de madeira.</t>
  </si>
  <si>
    <t>Contratação de empresa especializada na prestação de serviços continuados de locação de equipamentos digitais de reprografia.</t>
  </si>
  <si>
    <t>Prestação de serviços de limpeza, asseio e conservação predial.</t>
  </si>
  <si>
    <t>Prestação de serviços de copeiragem.</t>
  </si>
  <si>
    <t>Prestação de serviços de reforma/adequação do prédio da Rua Catequese.</t>
  </si>
  <si>
    <t>Prestação de serviços de fiscalização da Obra do Campus de Santo André.</t>
  </si>
  <si>
    <t>Prestação de Serviços de elaboração de estudo preliminar, projetos básicos e projetos executivos de urbanismo, arquitetura, fundaçãoes e estruturas e projetos complementares, necessários para a Implantação do Campus da UFABC em São Bernardo do Campo.</t>
  </si>
  <si>
    <t>Prestação de Serviços de Seguro com Fornecimento de Apólice Coletiva de Seguro Total para a Frota UFABC.</t>
  </si>
  <si>
    <t>Prestação de Serviços de Táxi.</t>
  </si>
  <si>
    <t>Prestação de serviços de passagens aéreas</t>
  </si>
  <si>
    <t>Aquisição de óleo Biodiesel metropolitano para abastecer o gerados de energia do Edíficio do Bloco B.</t>
  </si>
  <si>
    <t>SL Serviços de Segurança Privada Ltda</t>
  </si>
  <si>
    <t>Vanguarda Segurança e Vigilância Ltda</t>
  </si>
  <si>
    <t>Telecomunicações de São Paulo S.A. - Telesp</t>
  </si>
  <si>
    <t>Cestac Comércio e Manutenção de Ar Condicionado Ltda</t>
  </si>
  <si>
    <t>AGF Brasil Seguros S/A</t>
  </si>
  <si>
    <t>Radiobrás - Empresa Brasileira de Comunicação S/A</t>
  </si>
  <si>
    <t>Empresa de Correios e Telegrafos - ECT</t>
  </si>
  <si>
    <t>Jojafe Comunicação e Marketing Ltda</t>
  </si>
  <si>
    <t>Viação Santo Ignácio Ltda</t>
  </si>
  <si>
    <t>Mega Labor Comércio de Produtos Laboratoriais Ltda.</t>
  </si>
  <si>
    <t>Thorium Instrumentos Analíticos LTDA.</t>
  </si>
  <si>
    <t>Kimicalbino Comércio Atacadista de Material de Laboratório LTDA -ME</t>
  </si>
  <si>
    <t>URQ Labor Comércio LTDA.</t>
  </si>
  <si>
    <t>Ápice Científica LTDA.</t>
  </si>
  <si>
    <t>Cer Brazil Importação e Exportação S/A</t>
  </si>
  <si>
    <t>Camp-Lab 2005 Materiais e Equipamentos para Laboratório LTDA.</t>
  </si>
  <si>
    <t>Labimpex Comércio de Produtos para Laboratório LTDA. - ME</t>
  </si>
  <si>
    <t>Clinical Med Novo Milênio Material Hospitalar Ltda.</t>
  </si>
  <si>
    <t>Obah Produtos e Serviços para Segurança e Ensino Ltda-EPP</t>
  </si>
  <si>
    <t>Vetec Química Fina Ltda.</t>
  </si>
  <si>
    <t>Labcenter Materiais para Laboratórios e Hospitais LTDA.</t>
  </si>
  <si>
    <t>Orbital Materiais Químicos LTDA. - ME</t>
  </si>
  <si>
    <t>Wegh Assessoria e Logística Internacional Ltda.</t>
  </si>
  <si>
    <t>Ponto de Produção Ltda</t>
  </si>
  <si>
    <t>VIP Auto Posto LTDA.</t>
  </si>
  <si>
    <t>Porto Seguro Cia.de Seguros Gerais</t>
  </si>
  <si>
    <t xml:space="preserve"> WAMC Master  Assessoria Aduaneira LTDA.</t>
  </si>
  <si>
    <t>Vpar Locação de mão de obra e serviços LTDA.</t>
  </si>
  <si>
    <t>Giroflex S/A</t>
  </si>
  <si>
    <t>Rodrigues Cruz Telecomunicações &amp; Eletricidade LTDA.</t>
  </si>
  <si>
    <t>BG Comércio e Serviços Ltda. ME</t>
  </si>
  <si>
    <t>Fundação para o Vestibular da Universidade Estadual Paulista "Júlio de Mesquita Filho" Vunesp</t>
  </si>
  <si>
    <t>Basic Elevadores LTDA - EPP</t>
  </si>
  <si>
    <t>Wyde Engenharia e empreiteira de Obras LTDA.</t>
  </si>
  <si>
    <t>Luminosos Poly Position Indústria e Comércio LTDA - EPP</t>
  </si>
  <si>
    <t>BK Consultoria e Serviços LTDA.</t>
  </si>
  <si>
    <t xml:space="preserve">Chavão Carimbos e Chaves LTDA - ME </t>
  </si>
  <si>
    <t>SOSEL - Soluções em Serviços e Equipamentos LTDA</t>
  </si>
  <si>
    <t>Plansul Planejamento e Consultoria LTDA</t>
  </si>
  <si>
    <t>AGAP Serviços Terceirizados de Mão de Obra e Limpeza LTDA.</t>
  </si>
  <si>
    <t>Construtora Delcon Ltda.</t>
  </si>
  <si>
    <t>Geris Engenharia e Serviços LTDA.</t>
  </si>
  <si>
    <t>Benno Perelmutter Arquitetura e Planejamento LTDA.</t>
  </si>
  <si>
    <t>Mapfre Vera Cruz Seguradora S.A.</t>
  </si>
  <si>
    <t>Cooperativa de Taxistas do Grande ABC</t>
  </si>
  <si>
    <t>Aerotur Serviços de Viagens LTDA - EPP</t>
  </si>
  <si>
    <t>Superoil Comercial de Derivados de Petróleo LTDA.</t>
  </si>
  <si>
    <t>06.133.467/0001-96</t>
  </si>
  <si>
    <t>47.190.129/0001-73</t>
  </si>
  <si>
    <t>02.558.157/0001-62</t>
  </si>
  <si>
    <t>47.575.196/0001-06</t>
  </si>
  <si>
    <t>00.464.073/0001-34</t>
  </si>
  <si>
    <t>34.028.316/0031-29</t>
  </si>
  <si>
    <t>84.942.226/0001-00</t>
  </si>
  <si>
    <t>04.693.290/0001-57</t>
  </si>
  <si>
    <t>04.998.628/0001-89</t>
  </si>
  <si>
    <t>05.782.548/0001-54</t>
  </si>
  <si>
    <t>05.990.063/0001/56</t>
  </si>
  <si>
    <t>07.151.479/0001-06</t>
  </si>
  <si>
    <t>07.253.912/0001-14</t>
  </si>
  <si>
    <t>09.134.068/0001-38</t>
  </si>
  <si>
    <t>56.217.060/0001-15</t>
  </si>
  <si>
    <t>65.494.742/0001-66</t>
  </si>
  <si>
    <t>04.992.156/0001-57</t>
  </si>
  <si>
    <t>61.198.164/0001-60</t>
  </si>
  <si>
    <t>04.580.801/0001-24</t>
  </si>
  <si>
    <t>07.060.373/0001-05</t>
  </si>
  <si>
    <t>56.992.902/0001-06</t>
  </si>
  <si>
    <t>02.128.195/0001-85</t>
  </si>
  <si>
    <t>51.962.678/0001-96</t>
  </si>
  <si>
    <t>02.254.737/0001-66</t>
  </si>
  <si>
    <t>05.463.902/0001-88</t>
  </si>
  <si>
    <t>68.057.595/0001-55</t>
  </si>
  <si>
    <t>03.022.122/0001-77</t>
  </si>
  <si>
    <t>02.313.959/0001-02</t>
  </si>
  <si>
    <t>78.533.312/0001-58</t>
  </si>
  <si>
    <t>08.469.627/0001-06</t>
  </si>
  <si>
    <t>58.845.900/0001-10</t>
  </si>
  <si>
    <t>69.102.457/0001-03</t>
  </si>
  <si>
    <t>43.200.179/0001-33</t>
  </si>
  <si>
    <t>61.074.175/0001-38</t>
  </si>
  <si>
    <t>05.807.533/0001-01</t>
  </si>
  <si>
    <t>69.055.069/0001-19</t>
  </si>
  <si>
    <t>R$ 94378,2015 (45%)</t>
  </si>
  <si>
    <t>Serviço continuado</t>
  </si>
  <si>
    <t>Garantia</t>
  </si>
  <si>
    <t>Adesão a Ata</t>
  </si>
  <si>
    <t>Consumo</t>
  </si>
  <si>
    <t>000324</t>
  </si>
  <si>
    <t>000323</t>
  </si>
  <si>
    <t>23</t>
  </si>
  <si>
    <t>000215</t>
  </si>
  <si>
    <t>000004</t>
  </si>
  <si>
    <t>07</t>
  </si>
  <si>
    <t>000410</t>
  </si>
  <si>
    <t>000050</t>
  </si>
  <si>
    <t>000436</t>
  </si>
  <si>
    <t>29</t>
  </si>
  <si>
    <t>000074</t>
  </si>
  <si>
    <t>76</t>
  </si>
  <si>
    <t>000053</t>
  </si>
  <si>
    <t>000203</t>
  </si>
  <si>
    <t>26</t>
  </si>
  <si>
    <t>18</t>
  </si>
  <si>
    <t>05</t>
  </si>
  <si>
    <t>77</t>
  </si>
  <si>
    <t>32</t>
  </si>
  <si>
    <t>96</t>
  </si>
  <si>
    <t>25</t>
  </si>
  <si>
    <t>53</t>
  </si>
  <si>
    <t>79</t>
  </si>
  <si>
    <t>63</t>
  </si>
  <si>
    <t>Inexigibilidade</t>
  </si>
  <si>
    <t>Pregão (Carona)</t>
  </si>
  <si>
    <t>090/2007</t>
  </si>
  <si>
    <t>091/2007</t>
  </si>
  <si>
    <t>129/2007</t>
  </si>
  <si>
    <t>069/2007</t>
  </si>
  <si>
    <t>001/2008</t>
  </si>
  <si>
    <t>002/2008</t>
  </si>
  <si>
    <t>005/2008</t>
  </si>
  <si>
    <t>014/2008</t>
  </si>
  <si>
    <t>012/2008</t>
  </si>
  <si>
    <t>003/2008</t>
  </si>
  <si>
    <t>015/2008</t>
  </si>
  <si>
    <t>17/2008</t>
  </si>
  <si>
    <t>19/2008</t>
  </si>
  <si>
    <t>13/2008</t>
  </si>
  <si>
    <t>104/2007</t>
  </si>
  <si>
    <t>021/2008</t>
  </si>
  <si>
    <t>SCN 032/2007</t>
  </si>
  <si>
    <t>46/2008</t>
  </si>
  <si>
    <t>80/2008</t>
  </si>
  <si>
    <t>044/2008</t>
  </si>
  <si>
    <t>45/2008</t>
  </si>
  <si>
    <t>57/2008</t>
  </si>
  <si>
    <t>81/2008</t>
  </si>
  <si>
    <t>78/2008</t>
  </si>
  <si>
    <t>103/2008</t>
  </si>
  <si>
    <t>102/2008</t>
  </si>
  <si>
    <t>105/2008</t>
  </si>
  <si>
    <t>104/2008</t>
  </si>
  <si>
    <t>085/2008</t>
  </si>
  <si>
    <t>01/2008</t>
  </si>
  <si>
    <t>107/2008</t>
  </si>
  <si>
    <t>139/2008</t>
  </si>
  <si>
    <t>146/2008</t>
  </si>
  <si>
    <t>142/2008</t>
  </si>
  <si>
    <t>08/05/2008
01/04/2009
13/04/2010</t>
  </si>
  <si>
    <t>11/03/2008
31/12/2008
08/01/2010
15/09/2010
27/12/2010</t>
  </si>
  <si>
    <t>29/02/2008
13/02/2009
18/03/2009</t>
  </si>
  <si>
    <t>07/07/2008
18/06/2009
16/06/2010
28/04/2011
29/04/2011</t>
  </si>
  <si>
    <t>22/08/2008
19/08/2009
19/08/2010</t>
  </si>
  <si>
    <t>18/11/2008
18/11/2009</t>
  </si>
  <si>
    <t>09/01/2009
08/01/2010
10/01/2011
20/09/2011
21/09/2011</t>
  </si>
  <si>
    <t>18/12/2008
08/10/2009
15/12/2009
14/12/2010</t>
  </si>
  <si>
    <t>07/01/2009
15/12/2009</t>
  </si>
  <si>
    <t>08/01/2009
31/12/2009
22/12/2010
31/05/2011</t>
  </si>
  <si>
    <t>26/12/2008
23/10/2009
25/01/2010
26/02/2010
24/06/2010 24/09/2010</t>
  </si>
  <si>
    <t>Contrato</t>
  </si>
  <si>
    <t>Termo Aditivo</t>
  </si>
  <si>
    <t>Valor Aditado</t>
  </si>
  <si>
    <t>Saldo a Aditar</t>
  </si>
  <si>
    <t>Data de vigência</t>
  </si>
  <si>
    <t>Responsável</t>
  </si>
  <si>
    <t>Data de envio à empresa (e-mail)</t>
  </si>
  <si>
    <t>Data prevista para devolução</t>
  </si>
  <si>
    <t>Assinatura Prof. Rodrigues</t>
  </si>
  <si>
    <t>Publicação do Contrato</t>
  </si>
  <si>
    <t>Devolução via empresa</t>
  </si>
  <si>
    <t>Devolução via demandante</t>
  </si>
  <si>
    <t>Observação</t>
  </si>
  <si>
    <t>%</t>
  </si>
  <si>
    <t>Ronaldo</t>
  </si>
  <si>
    <t>ok</t>
  </si>
  <si>
    <t>Prorrogação do Contrato por mais 12 meses, nas mesmas condições estabelecidas.</t>
  </si>
  <si>
    <t xml:space="preserve">1º </t>
  </si>
  <si>
    <t>Carol</t>
  </si>
  <si>
    <t>Repactuação do preço dos serviços.</t>
  </si>
  <si>
    <t>Prorrogação do Contrato por mais 12 meses, com supressão do valor total do Contrato em R$ 2.004,00.</t>
  </si>
  <si>
    <t xml:space="preserve">Ronaldo </t>
  </si>
  <si>
    <t>Prorrogação do Contrato por mais 12 meses, com reajuste de 684,00 sobre o valor total do Contrato.</t>
  </si>
  <si>
    <t>Acréscimo do valor total do Contrato.</t>
  </si>
  <si>
    <t>Prorrogação por mais 2 meses + repactuação de R$ 1.195,57 sobre o valor mensal do Contrato, contados desde 19/10/2009.</t>
  </si>
  <si>
    <t>Prorrogação por mais 4 meses</t>
  </si>
  <si>
    <t>2º</t>
  </si>
  <si>
    <t>Acréscimo.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</si>
</sst>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00000"/>
    <numFmt numFmtId="178" formatCode="&quot;R$ &quot;#,##0.00"/>
    <numFmt numFmtId="179" formatCode="000"/>
    <numFmt numFmtId="180" formatCode="00/0000"/>
    <numFmt numFmtId="181" formatCode="[$-F800]dddd\,\ mmmm\ dd\,\ yyyy"/>
    <numFmt numFmtId="182" formatCode="00/2008"/>
    <numFmt numFmtId="183" formatCode="0\º"/>
    <numFmt numFmtId="184" formatCode="00/2009"/>
    <numFmt numFmtId="185" formatCode="&quot;R$&quot;\ #,##0.00"/>
    <numFmt numFmtId="186" formatCode="_([$R$ -416]* #,##0.00_);_([$R$ -416]* \(#,##0.00\);_([$R$ -416]* &quot;-&quot;??_);_(@_)"/>
    <numFmt numFmtId="187" formatCode="_([$R$ -416]* #,##0.000_);_([$R$ -416]* \(#,##0.000\);_([$R$ -416]* &quot;-&quot;??_);_(@_)"/>
    <numFmt numFmtId="188" formatCode="mmm/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9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78" fontId="6" fillId="33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6" fillId="33" borderId="15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51">
      <alignment/>
      <protection/>
    </xf>
    <xf numFmtId="0" fontId="29" fillId="0" borderId="0" xfId="51" quotePrefix="1">
      <alignment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4" fontId="2" fillId="34" borderId="18" xfId="0" applyNumberFormat="1" applyFont="1" applyFill="1" applyBorder="1" applyAlignment="1">
      <alignment horizontal="center" vertical="center" wrapText="1"/>
    </xf>
    <xf numFmtId="14" fontId="2" fillId="34" borderId="19" xfId="0" applyNumberFormat="1" applyFont="1" applyFill="1" applyBorder="1" applyAlignment="1">
      <alignment horizontal="center" vertical="center"/>
    </xf>
    <xf numFmtId="14" fontId="2" fillId="34" borderId="20" xfId="0" applyNumberFormat="1" applyFont="1" applyFill="1" applyBorder="1" applyAlignment="1">
      <alignment horizontal="center" vertical="center" wrapText="1"/>
    </xf>
    <xf numFmtId="14" fontId="0" fillId="34" borderId="19" xfId="0" applyNumberFormat="1" applyFont="1" applyFill="1" applyBorder="1" applyAlignment="1">
      <alignment horizontal="center" vertical="center"/>
    </xf>
    <xf numFmtId="179" fontId="0" fillId="34" borderId="21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 wrapText="1"/>
    </xf>
    <xf numFmtId="170" fontId="0" fillId="34" borderId="21" xfId="0" applyNumberFormat="1" applyFont="1" applyFill="1" applyBorder="1" applyAlignment="1">
      <alignment horizontal="center" vertical="center"/>
    </xf>
    <xf numFmtId="14" fontId="0" fillId="34" borderId="21" xfId="0" applyNumberFormat="1" applyFont="1" applyFill="1" applyBorder="1" applyAlignment="1">
      <alignment horizontal="center" vertical="center"/>
    </xf>
    <xf numFmtId="14" fontId="0" fillId="34" borderId="22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177" fontId="0" fillId="34" borderId="24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horizontal="center" vertical="center"/>
    </xf>
    <xf numFmtId="49" fontId="0" fillId="34" borderId="22" xfId="0" applyNumberFormat="1" applyFont="1" applyFill="1" applyBorder="1" applyAlignment="1">
      <alignment horizontal="center" vertical="center"/>
    </xf>
    <xf numFmtId="179" fontId="0" fillId="34" borderId="18" xfId="0" applyNumberFormat="1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 wrapText="1"/>
    </xf>
    <xf numFmtId="170" fontId="0" fillId="34" borderId="18" xfId="0" applyNumberFormat="1" applyFont="1" applyFill="1" applyBorder="1" applyAlignment="1">
      <alignment horizontal="center" vertical="center"/>
    </xf>
    <xf numFmtId="170" fontId="0" fillId="34" borderId="18" xfId="0" applyNumberFormat="1" applyFont="1" applyFill="1" applyBorder="1" applyAlignment="1">
      <alignment horizontal="center" vertical="center" wrapText="1"/>
    </xf>
    <xf numFmtId="14" fontId="0" fillId="34" borderId="18" xfId="0" applyNumberFormat="1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177" fontId="0" fillId="34" borderId="19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center" vertical="center"/>
    </xf>
    <xf numFmtId="14" fontId="0" fillId="34" borderId="18" xfId="0" applyNumberFormat="1" applyFont="1" applyFill="1" applyBorder="1" applyAlignment="1">
      <alignment horizontal="center" vertical="center" wrapText="1"/>
    </xf>
    <xf numFmtId="179" fontId="28" fillId="34" borderId="18" xfId="44" applyNumberFormat="1" applyFont="1" applyFill="1" applyBorder="1" applyAlignment="1" applyProtection="1">
      <alignment horizontal="center" vertical="center"/>
      <protection/>
    </xf>
    <xf numFmtId="179" fontId="2" fillId="34" borderId="18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 wrapText="1"/>
    </xf>
    <xf numFmtId="170" fontId="2" fillId="34" borderId="18" xfId="0" applyNumberFormat="1" applyFont="1" applyFill="1" applyBorder="1" applyAlignment="1">
      <alignment horizontal="center" vertical="center"/>
    </xf>
    <xf numFmtId="170" fontId="2" fillId="34" borderId="18" xfId="0" applyNumberFormat="1" applyFont="1" applyFill="1" applyBorder="1" applyAlignment="1">
      <alignment horizontal="center" vertical="center" wrapText="1"/>
    </xf>
    <xf numFmtId="14" fontId="2" fillId="34" borderId="18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177" fontId="2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170" fontId="0" fillId="34" borderId="28" xfId="0" applyNumberFormat="1" applyFont="1" applyFill="1" applyBorder="1" applyAlignment="1">
      <alignment horizontal="center" vertical="center" wrapText="1"/>
    </xf>
    <xf numFmtId="179" fontId="28" fillId="34" borderId="18" xfId="44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center" vertical="center" wrapText="1"/>
    </xf>
    <xf numFmtId="167" fontId="0" fillId="34" borderId="18" xfId="0" applyNumberFormat="1" applyFont="1" applyFill="1" applyBorder="1" applyAlignment="1">
      <alignment horizontal="center" vertical="center" wrapText="1"/>
    </xf>
    <xf numFmtId="14" fontId="0" fillId="34" borderId="1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177" fontId="0" fillId="34" borderId="19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49" fontId="0" fillId="34" borderId="27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49" fontId="0" fillId="34" borderId="29" xfId="0" applyNumberFormat="1" applyFont="1" applyFill="1" applyBorder="1" applyAlignment="1">
      <alignment horizontal="center" vertical="center" wrapText="1"/>
    </xf>
    <xf numFmtId="179" fontId="0" fillId="34" borderId="30" xfId="0" applyNumberFormat="1" applyFont="1" applyFill="1" applyBorder="1" applyAlignment="1">
      <alignment horizontal="center" vertical="center"/>
    </xf>
    <xf numFmtId="49" fontId="0" fillId="34" borderId="30" xfId="0" applyNumberFormat="1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center" vertical="center" wrapText="1"/>
    </xf>
    <xf numFmtId="170" fontId="0" fillId="34" borderId="30" xfId="0" applyNumberFormat="1" applyFont="1" applyFill="1" applyBorder="1" applyAlignment="1">
      <alignment horizontal="center" vertical="center"/>
    </xf>
    <xf numFmtId="170" fontId="0" fillId="34" borderId="30" xfId="0" applyNumberFormat="1" applyFont="1" applyFill="1" applyBorder="1" applyAlignment="1">
      <alignment horizontal="center" vertical="center" wrapText="1"/>
    </xf>
    <xf numFmtId="14" fontId="0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177" fontId="0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center" vertical="center" wrapText="1"/>
    </xf>
    <xf numFmtId="170" fontId="0" fillId="34" borderId="34" xfId="0" applyNumberFormat="1" applyFont="1" applyFill="1" applyBorder="1" applyAlignment="1">
      <alignment horizontal="center" vertical="center"/>
    </xf>
    <xf numFmtId="170" fontId="0" fillId="34" borderId="34" xfId="0" applyNumberFormat="1" applyFont="1" applyFill="1" applyBorder="1" applyAlignment="1">
      <alignment horizontal="center" vertical="center" wrapText="1"/>
    </xf>
    <xf numFmtId="14" fontId="0" fillId="34" borderId="34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177" fontId="0" fillId="34" borderId="34" xfId="0" applyNumberFormat="1" applyFont="1" applyFill="1" applyBorder="1" applyAlignment="1">
      <alignment horizontal="center" vertical="center"/>
    </xf>
    <xf numFmtId="49" fontId="0" fillId="34" borderId="34" xfId="0" applyNumberFormat="1" applyFont="1" applyFill="1" applyBorder="1" applyAlignment="1">
      <alignment horizontal="center" vertical="center"/>
    </xf>
    <xf numFmtId="14" fontId="0" fillId="34" borderId="13" xfId="0" applyNumberFormat="1" applyFont="1" applyFill="1" applyBorder="1" applyAlignment="1">
      <alignment horizontal="center" vertical="center"/>
    </xf>
    <xf numFmtId="179" fontId="0" fillId="34" borderId="29" xfId="0" applyNumberFormat="1" applyFont="1" applyFill="1" applyBorder="1" applyAlignment="1">
      <alignment horizontal="center" vertical="center"/>
    </xf>
    <xf numFmtId="49" fontId="0" fillId="34" borderId="29" xfId="0" applyNumberFormat="1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center" vertical="center" wrapText="1"/>
    </xf>
    <xf numFmtId="170" fontId="0" fillId="34" borderId="29" xfId="0" applyNumberFormat="1" applyFont="1" applyFill="1" applyBorder="1" applyAlignment="1">
      <alignment horizontal="center" vertical="center"/>
    </xf>
    <xf numFmtId="170" fontId="0" fillId="34" borderId="29" xfId="0" applyNumberFormat="1" applyFont="1" applyFill="1" applyBorder="1" applyAlignment="1">
      <alignment horizontal="center" vertical="center" wrapText="1"/>
    </xf>
    <xf numFmtId="14" fontId="0" fillId="34" borderId="29" xfId="0" applyNumberFormat="1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177" fontId="0" fillId="34" borderId="29" xfId="0" applyNumberFormat="1" applyFont="1" applyFill="1" applyBorder="1" applyAlignment="1">
      <alignment horizontal="center" vertical="center"/>
    </xf>
    <xf numFmtId="14" fontId="0" fillId="34" borderId="35" xfId="0" applyNumberFormat="1" applyFont="1" applyFill="1" applyBorder="1" applyAlignment="1">
      <alignment horizontal="center" vertical="center" wrapText="1"/>
    </xf>
    <xf numFmtId="14" fontId="0" fillId="34" borderId="35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77" fontId="0" fillId="34" borderId="18" xfId="0" applyNumberFormat="1" applyFont="1" applyFill="1" applyBorder="1" applyAlignment="1">
      <alignment horizontal="center" vertical="center"/>
    </xf>
    <xf numFmtId="14" fontId="0" fillId="34" borderId="28" xfId="0" applyNumberFormat="1" applyFont="1" applyFill="1" applyBorder="1" applyAlignment="1">
      <alignment horizontal="center" vertical="center"/>
    </xf>
    <xf numFmtId="0" fontId="2" fillId="0" borderId="36" xfId="52" applyFont="1" applyBorder="1" applyAlignment="1">
      <alignment horizontal="center" vertical="center" wrapText="1"/>
      <protection/>
    </xf>
    <xf numFmtId="183" fontId="2" fillId="0" borderId="37" xfId="52" applyNumberFormat="1" applyFont="1" applyBorder="1" applyAlignment="1">
      <alignment horizontal="center" vertical="center" textRotation="90" wrapText="1"/>
      <protection/>
    </xf>
    <xf numFmtId="0" fontId="2" fillId="0" borderId="38" xfId="52" applyFont="1" applyBorder="1" applyAlignment="1">
      <alignment horizontal="center" vertical="center" wrapText="1"/>
      <protection/>
    </xf>
    <xf numFmtId="0" fontId="2" fillId="0" borderId="39" xfId="52" applyFont="1" applyBorder="1" applyAlignment="1">
      <alignment horizontal="center" vertical="center" wrapText="1"/>
      <protection/>
    </xf>
    <xf numFmtId="0" fontId="2" fillId="0" borderId="37" xfId="52" applyFont="1" applyBorder="1" applyAlignment="1">
      <alignment horizontal="center" vertical="center" textRotation="90" wrapText="1"/>
      <protection/>
    </xf>
    <xf numFmtId="14" fontId="2" fillId="0" borderId="37" xfId="52" applyNumberFormat="1" applyFont="1" applyBorder="1" applyAlignment="1">
      <alignment horizontal="center" vertical="center" textRotation="90" wrapText="1"/>
      <protection/>
    </xf>
    <xf numFmtId="0" fontId="2" fillId="0" borderId="40" xfId="52" applyFont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2" fillId="0" borderId="41" xfId="52" applyFont="1" applyBorder="1" applyAlignment="1">
      <alignment horizontal="center" vertical="center" wrapText="1"/>
      <protection/>
    </xf>
    <xf numFmtId="183" fontId="0" fillId="0" borderId="41" xfId="52" applyNumberFormat="1" applyFont="1" applyBorder="1" applyAlignment="1">
      <alignment horizontal="center" vertical="center" textRotation="90" wrapText="1"/>
      <protection/>
    </xf>
    <xf numFmtId="178" fontId="2" fillId="0" borderId="41" xfId="52" applyNumberFormat="1" applyFont="1" applyBorder="1" applyAlignment="1">
      <alignment horizontal="center" vertical="center" wrapText="1"/>
      <protection/>
    </xf>
    <xf numFmtId="10" fontId="2" fillId="0" borderId="41" xfId="52" applyNumberFormat="1" applyFont="1" applyBorder="1" applyAlignment="1">
      <alignment horizontal="center" vertical="center" wrapText="1"/>
      <protection/>
    </xf>
    <xf numFmtId="14" fontId="2" fillId="0" borderId="41" xfId="52" applyNumberFormat="1" applyFont="1" applyBorder="1" applyAlignment="1">
      <alignment horizontal="center" vertical="center" wrapText="1"/>
      <protection/>
    </xf>
    <xf numFmtId="0" fontId="2" fillId="0" borderId="41" xfId="52" applyFont="1" applyBorder="1" applyAlignment="1">
      <alignment horizontal="center" vertical="center" textRotation="90" wrapText="1"/>
      <protection/>
    </xf>
    <xf numFmtId="14" fontId="2" fillId="0" borderId="41" xfId="52" applyNumberFormat="1" applyFont="1" applyBorder="1" applyAlignment="1">
      <alignment horizontal="center" vertical="center" textRotation="90" wrapText="1"/>
      <protection/>
    </xf>
    <xf numFmtId="0" fontId="0" fillId="0" borderId="42" xfId="52" applyFont="1" applyBorder="1" applyAlignment="1">
      <alignment horizontal="center" vertical="center" wrapText="1"/>
      <protection/>
    </xf>
    <xf numFmtId="49" fontId="3" fillId="35" borderId="29" xfId="52" applyNumberFormat="1" applyFont="1" applyFill="1" applyBorder="1" applyAlignment="1">
      <alignment horizontal="center" vertical="center"/>
      <protection/>
    </xf>
    <xf numFmtId="183" fontId="3" fillId="35" borderId="29" xfId="52" applyNumberFormat="1" applyFont="1" applyFill="1" applyBorder="1" applyAlignment="1">
      <alignment horizontal="center" vertical="center" wrapText="1"/>
      <protection/>
    </xf>
    <xf numFmtId="178" fontId="3" fillId="35" borderId="29" xfId="52" applyNumberFormat="1" applyFont="1" applyFill="1" applyBorder="1" applyAlignment="1">
      <alignment horizontal="center" vertical="center" wrapText="1"/>
      <protection/>
    </xf>
    <xf numFmtId="10" fontId="3" fillId="35" borderId="29" xfId="52" applyNumberFormat="1" applyFont="1" applyFill="1" applyBorder="1" applyAlignment="1">
      <alignment horizontal="center" vertical="center" wrapText="1"/>
      <protection/>
    </xf>
    <xf numFmtId="10" fontId="3" fillId="35" borderId="29" xfId="52" applyNumberFormat="1" applyFont="1" applyFill="1" applyBorder="1" applyAlignment="1">
      <alignment horizontal="center" vertical="center"/>
      <protection/>
    </xf>
    <xf numFmtId="14" fontId="3" fillId="35" borderId="29" xfId="52" applyNumberFormat="1" applyFont="1" applyFill="1" applyBorder="1" applyAlignment="1">
      <alignment horizontal="center" vertical="center"/>
      <protection/>
    </xf>
    <xf numFmtId="49" fontId="3" fillId="35" borderId="35" xfId="52" applyNumberFormat="1" applyFont="1" applyFill="1" applyBorder="1" applyAlignment="1">
      <alignment horizontal="center" vertical="center"/>
      <protection/>
    </xf>
    <xf numFmtId="14" fontId="3" fillId="35" borderId="35" xfId="52" applyNumberFormat="1" applyFont="1" applyFill="1" applyBorder="1" applyAlignment="1">
      <alignment horizontal="center" vertical="center"/>
      <protection/>
    </xf>
    <xf numFmtId="49" fontId="3" fillId="35" borderId="43" xfId="52" applyNumberFormat="1" applyFont="1" applyFill="1" applyBorder="1" applyAlignment="1">
      <alignment horizontal="center" vertical="center" wrapText="1"/>
      <protection/>
    </xf>
    <xf numFmtId="49" fontId="3" fillId="35" borderId="18" xfId="52" applyNumberFormat="1" applyFont="1" applyFill="1" applyBorder="1" applyAlignment="1">
      <alignment horizontal="center" vertical="center"/>
      <protection/>
    </xf>
    <xf numFmtId="183" fontId="3" fillId="35" borderId="18" xfId="52" applyNumberFormat="1" applyFont="1" applyFill="1" applyBorder="1" applyAlignment="1">
      <alignment horizontal="center" vertical="center" wrapText="1"/>
      <protection/>
    </xf>
    <xf numFmtId="49" fontId="3" fillId="35" borderId="44" xfId="52" applyNumberFormat="1" applyFont="1" applyFill="1" applyBorder="1" applyAlignment="1">
      <alignment horizontal="center" vertical="center" wrapText="1"/>
      <protection/>
    </xf>
    <xf numFmtId="178" fontId="3" fillId="35" borderId="18" xfId="52" applyNumberFormat="1" applyFont="1" applyFill="1" applyBorder="1" applyAlignment="1">
      <alignment horizontal="center" vertical="center" wrapText="1"/>
      <protection/>
    </xf>
    <xf numFmtId="10" fontId="3" fillId="35" borderId="18" xfId="52" applyNumberFormat="1" applyFont="1" applyFill="1" applyBorder="1" applyAlignment="1">
      <alignment horizontal="center" vertical="center" wrapText="1"/>
      <protection/>
    </xf>
    <xf numFmtId="49" fontId="3" fillId="0" borderId="29" xfId="52" applyNumberFormat="1" applyFont="1" applyFill="1" applyBorder="1" applyAlignment="1">
      <alignment horizontal="center" vertical="center"/>
      <protection/>
    </xf>
    <xf numFmtId="183" fontId="3" fillId="0" borderId="29" xfId="52" applyNumberFormat="1" applyFont="1" applyFill="1" applyBorder="1" applyAlignment="1">
      <alignment horizontal="center" vertical="center" wrapText="1"/>
      <protection/>
    </xf>
    <xf numFmtId="178" fontId="3" fillId="0" borderId="29" xfId="52" applyNumberFormat="1" applyFont="1" applyFill="1" applyBorder="1" applyAlignment="1">
      <alignment horizontal="center" vertical="center" wrapText="1"/>
      <protection/>
    </xf>
    <xf numFmtId="10" fontId="3" fillId="0" borderId="29" xfId="52" applyNumberFormat="1" applyFont="1" applyFill="1" applyBorder="1" applyAlignment="1">
      <alignment horizontal="center" vertical="center" wrapText="1"/>
      <protection/>
    </xf>
    <xf numFmtId="10" fontId="3" fillId="0" borderId="29" xfId="52" applyNumberFormat="1" applyFont="1" applyFill="1" applyBorder="1" applyAlignment="1">
      <alignment horizontal="center" vertical="center"/>
      <protection/>
    </xf>
    <xf numFmtId="14" fontId="3" fillId="0" borderId="29" xfId="52" applyNumberFormat="1" applyFont="1" applyFill="1" applyBorder="1" applyAlignment="1">
      <alignment horizontal="center" vertical="center"/>
      <protection/>
    </xf>
    <xf numFmtId="49" fontId="3" fillId="0" borderId="35" xfId="52" applyNumberFormat="1" applyFont="1" applyFill="1" applyBorder="1" applyAlignment="1">
      <alignment horizontal="center" vertical="center"/>
      <protection/>
    </xf>
    <xf numFmtId="14" fontId="3" fillId="0" borderId="35" xfId="52" applyNumberFormat="1" applyFont="1" applyFill="1" applyBorder="1" applyAlignment="1">
      <alignment horizontal="center" vertical="center"/>
      <protection/>
    </xf>
    <xf numFmtId="49" fontId="3" fillId="0" borderId="43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vertical="center"/>
      <protection/>
    </xf>
    <xf numFmtId="49" fontId="3" fillId="35" borderId="29" xfId="52" applyNumberFormat="1" applyFont="1" applyFill="1" applyBorder="1" applyAlignment="1">
      <alignment horizontal="center" vertical="center"/>
      <protection/>
    </xf>
    <xf numFmtId="49" fontId="3" fillId="35" borderId="20" xfId="52" applyNumberFormat="1" applyFont="1" applyFill="1" applyBorder="1" applyAlignment="1">
      <alignment horizontal="center" vertical="center"/>
      <protection/>
    </xf>
    <xf numFmtId="10" fontId="3" fillId="35" borderId="18" xfId="52" applyNumberFormat="1" applyFont="1" applyFill="1" applyBorder="1" applyAlignment="1">
      <alignment horizontal="center" vertical="center"/>
      <protection/>
    </xf>
    <xf numFmtId="14" fontId="3" fillId="35" borderId="18" xfId="52" applyNumberFormat="1" applyFont="1" applyFill="1" applyBorder="1" applyAlignment="1">
      <alignment horizontal="center" vertical="center"/>
      <protection/>
    </xf>
    <xf numFmtId="49" fontId="3" fillId="35" borderId="28" xfId="52" applyNumberFormat="1" applyFont="1" applyFill="1" applyBorder="1" applyAlignment="1">
      <alignment horizontal="center" vertical="center"/>
      <protection/>
    </xf>
    <xf numFmtId="14" fontId="3" fillId="35" borderId="28" xfId="52" applyNumberFormat="1" applyFont="1" applyFill="1" applyBorder="1" applyAlignment="1">
      <alignment horizontal="center" vertical="center"/>
      <protection/>
    </xf>
    <xf numFmtId="0" fontId="0" fillId="0" borderId="45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183" fontId="0" fillId="0" borderId="0" xfId="52" applyNumberFormat="1" applyFont="1" applyBorder="1" applyAlignment="1">
      <alignment horizontal="center" vertical="center" wrapText="1"/>
      <protection/>
    </xf>
    <xf numFmtId="178" fontId="0" fillId="0" borderId="0" xfId="52" applyNumberFormat="1" applyFont="1" applyBorder="1" applyAlignment="1">
      <alignment horizontal="center" vertical="center" wrapText="1"/>
      <protection/>
    </xf>
    <xf numFmtId="10" fontId="0" fillId="0" borderId="0" xfId="52" applyNumberFormat="1" applyFont="1" applyBorder="1" applyAlignment="1">
      <alignment horizontal="center" vertical="center" wrapText="1"/>
      <protection/>
    </xf>
    <xf numFmtId="178" fontId="0" fillId="0" borderId="0" xfId="52" applyNumberFormat="1" applyFont="1" applyBorder="1" applyAlignment="1">
      <alignment vertical="center" wrapText="1"/>
      <protection/>
    </xf>
    <xf numFmtId="10" fontId="0" fillId="0" borderId="0" xfId="52" applyNumberFormat="1" applyFont="1" applyBorder="1" applyAlignment="1">
      <alignment horizontal="center" vertical="center"/>
      <protection/>
    </xf>
    <xf numFmtId="14" fontId="0" fillId="0" borderId="0" xfId="52" applyNumberFormat="1" applyFont="1" applyBorder="1" applyAlignment="1">
      <alignment vertical="center"/>
      <protection/>
    </xf>
    <xf numFmtId="0" fontId="0" fillId="0" borderId="0" xfId="52" applyFont="1" applyBorder="1" applyAlignment="1">
      <alignment horizontal="center" vertical="center" wrapText="1"/>
      <protection/>
    </xf>
    <xf numFmtId="183" fontId="0" fillId="0" borderId="0" xfId="52" applyNumberFormat="1" applyFont="1" applyAlignment="1">
      <alignment horizontal="center" vertical="center" wrapText="1"/>
      <protection/>
    </xf>
    <xf numFmtId="178" fontId="0" fillId="0" borderId="0" xfId="52" applyNumberFormat="1" applyFont="1" applyAlignment="1">
      <alignment horizontal="center" vertical="center" wrapText="1"/>
      <protection/>
    </xf>
    <xf numFmtId="10" fontId="0" fillId="0" borderId="0" xfId="52" applyNumberFormat="1" applyFont="1" applyAlignment="1">
      <alignment horizontal="center" vertical="center" wrapText="1"/>
      <protection/>
    </xf>
    <xf numFmtId="178" fontId="0" fillId="0" borderId="0" xfId="52" applyNumberFormat="1" applyFont="1" applyAlignment="1">
      <alignment vertical="center" wrapText="1"/>
      <protection/>
    </xf>
    <xf numFmtId="10" fontId="0" fillId="0" borderId="0" xfId="52" applyNumberFormat="1" applyFont="1" applyAlignment="1">
      <alignment horizontal="center" vertical="center"/>
      <protection/>
    </xf>
    <xf numFmtId="14" fontId="0" fillId="0" borderId="0" xfId="52" applyNumberFormat="1" applyFont="1" applyAlignment="1">
      <alignment vertical="center"/>
      <protection/>
    </xf>
    <xf numFmtId="0" fontId="0" fillId="0" borderId="0" xfId="52" applyFont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e%20de%20Contratos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Termos Aditivos"/>
      <sheetName val="Termos de Rescisão"/>
    </sheetNames>
    <sheetDataSet>
      <sheetData sheetId="0">
        <row r="11">
          <cell r="F11">
            <v>5381</v>
          </cell>
        </row>
        <row r="28">
          <cell r="F28">
            <v>31871.07</v>
          </cell>
        </row>
        <row r="31">
          <cell r="F31">
            <v>66132.72</v>
          </cell>
        </row>
        <row r="33">
          <cell r="F33">
            <v>51516.96</v>
          </cell>
        </row>
        <row r="34">
          <cell r="F34">
            <v>478360</v>
          </cell>
        </row>
        <row r="35">
          <cell r="F35">
            <v>21974.21</v>
          </cell>
        </row>
        <row r="37">
          <cell r="F37">
            <v>94491</v>
          </cell>
        </row>
      </sheetData>
      <sheetData sheetId="1">
        <row r="36">
          <cell r="D36">
            <v>1680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="85" zoomScaleNormal="85" zoomScaleSheetLayoutView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I2" sqref="I2"/>
      <selection pane="bottomRight" activeCell="E10" sqref="E10"/>
    </sheetView>
  </sheetViews>
  <sheetFormatPr defaultColWidth="9.140625" defaultRowHeight="12.75"/>
  <cols>
    <col min="1" max="1" width="6.7109375" style="13" customWidth="1"/>
    <col min="2" max="2" width="6.7109375" style="14" customWidth="1"/>
    <col min="3" max="3" width="44.140625" style="6" customWidth="1"/>
    <col min="4" max="4" width="30.140625" style="28" customWidth="1"/>
    <col min="5" max="5" width="18.421875" style="1" customWidth="1"/>
    <col min="6" max="6" width="16.8515625" style="24" customWidth="1"/>
    <col min="7" max="7" width="16.421875" style="5" customWidth="1"/>
    <col min="8" max="8" width="11.8515625" style="4" customWidth="1"/>
    <col min="9" max="9" width="10.57421875" style="2" bestFit="1" customWidth="1"/>
    <col min="10" max="10" width="15.140625" style="2" customWidth="1"/>
    <col min="11" max="11" width="13.421875" style="1" customWidth="1"/>
    <col min="12" max="12" width="9.28125" style="2" bestFit="1" customWidth="1"/>
    <col min="13" max="13" width="8.00390625" style="3" customWidth="1"/>
    <col min="14" max="14" width="7.7109375" style="2" customWidth="1"/>
    <col min="15" max="15" width="7.140625" style="26" customWidth="1"/>
    <col min="16" max="16" width="12.57421875" style="2" customWidth="1"/>
    <col min="17" max="17" width="8.8515625" style="2" customWidth="1"/>
    <col min="18" max="18" width="16.7109375" style="4" customWidth="1"/>
    <col min="19" max="19" width="18.421875" style="2" bestFit="1" customWidth="1"/>
    <col min="20" max="16384" width="9.140625" style="2" customWidth="1"/>
  </cols>
  <sheetData>
    <row r="1" spans="1:19" s="5" customFormat="1" ht="41.25" customHeight="1" thickBot="1">
      <c r="A1" s="35" t="s">
        <v>73</v>
      </c>
      <c r="B1" s="36"/>
      <c r="C1" s="10"/>
      <c r="D1" s="27"/>
      <c r="E1" s="10"/>
      <c r="F1" s="23"/>
      <c r="G1" s="10"/>
      <c r="H1" s="37" t="s">
        <v>74</v>
      </c>
      <c r="I1" s="38"/>
      <c r="J1" s="10" t="s">
        <v>11</v>
      </c>
      <c r="K1" s="11"/>
      <c r="L1" s="35" t="s">
        <v>72</v>
      </c>
      <c r="M1" s="39"/>
      <c r="N1" s="39"/>
      <c r="O1" s="36"/>
      <c r="P1" s="35" t="s">
        <v>75</v>
      </c>
      <c r="Q1" s="36"/>
      <c r="R1" s="12"/>
      <c r="S1" s="34"/>
    </row>
    <row r="2" spans="1:19" s="5" customFormat="1" ht="52.5" customHeight="1" thickBot="1">
      <c r="A2" s="7" t="s">
        <v>4</v>
      </c>
      <c r="B2" s="9" t="s">
        <v>5</v>
      </c>
      <c r="C2" s="17" t="s">
        <v>112</v>
      </c>
      <c r="D2" s="18" t="s">
        <v>0</v>
      </c>
      <c r="E2" s="17" t="s">
        <v>1</v>
      </c>
      <c r="F2" s="19" t="s">
        <v>6</v>
      </c>
      <c r="G2" s="17" t="s">
        <v>12</v>
      </c>
      <c r="H2" s="15" t="s">
        <v>7</v>
      </c>
      <c r="I2" s="16" t="s">
        <v>8</v>
      </c>
      <c r="J2" s="20"/>
      <c r="K2" s="31" t="s">
        <v>10</v>
      </c>
      <c r="L2" s="7" t="s">
        <v>71</v>
      </c>
      <c r="M2" s="8" t="s">
        <v>70</v>
      </c>
      <c r="N2" s="8" t="s">
        <v>69</v>
      </c>
      <c r="O2" s="25" t="s">
        <v>68</v>
      </c>
      <c r="P2" s="7" t="s">
        <v>2</v>
      </c>
      <c r="Q2" s="9" t="s">
        <v>3</v>
      </c>
      <c r="R2" s="21" t="s">
        <v>76</v>
      </c>
      <c r="S2" s="33" t="s">
        <v>113</v>
      </c>
    </row>
    <row r="3" spans="1:19" s="22" customFormat="1" ht="25.5">
      <c r="A3" s="44" t="s">
        <v>15</v>
      </c>
      <c r="B3" s="45" t="s">
        <v>115</v>
      </c>
      <c r="C3" s="46" t="s">
        <v>116</v>
      </c>
      <c r="D3" s="46" t="s">
        <v>152</v>
      </c>
      <c r="E3" s="47" t="s">
        <v>199</v>
      </c>
      <c r="F3" s="48">
        <v>1906092</v>
      </c>
      <c r="G3" s="48" t="s">
        <v>236</v>
      </c>
      <c r="H3" s="49">
        <v>39456</v>
      </c>
      <c r="I3" s="49">
        <v>39871</v>
      </c>
      <c r="J3" s="50">
        <f ca="1">TODAY()</f>
        <v>41082</v>
      </c>
      <c r="K3" s="40" t="s">
        <v>86</v>
      </c>
      <c r="L3" s="51">
        <v>23006</v>
      </c>
      <c r="M3" s="52" t="s">
        <v>240</v>
      </c>
      <c r="N3" s="53">
        <v>2007</v>
      </c>
      <c r="O3" s="54" t="s">
        <v>84</v>
      </c>
      <c r="P3" s="45" t="s">
        <v>49</v>
      </c>
      <c r="Q3" s="45" t="s">
        <v>266</v>
      </c>
      <c r="R3" s="49">
        <v>39479</v>
      </c>
      <c r="S3" s="55" t="s">
        <v>114</v>
      </c>
    </row>
    <row r="4" spans="1:19" s="22" customFormat="1" ht="38.25">
      <c r="A4" s="56" t="s">
        <v>16</v>
      </c>
      <c r="B4" s="57" t="s">
        <v>115</v>
      </c>
      <c r="C4" s="58" t="s">
        <v>117</v>
      </c>
      <c r="D4" s="58" t="s">
        <v>153</v>
      </c>
      <c r="E4" s="59" t="s">
        <v>200</v>
      </c>
      <c r="F4" s="60">
        <v>92709.24</v>
      </c>
      <c r="G4" s="61" t="s">
        <v>236</v>
      </c>
      <c r="H4" s="62">
        <v>39539</v>
      </c>
      <c r="I4" s="62">
        <v>40298</v>
      </c>
      <c r="J4" s="43">
        <f aca="true" ca="1" t="shared" si="0" ref="J4:J51">TODAY()</f>
        <v>41082</v>
      </c>
      <c r="K4" s="40" t="str">
        <f aca="true" t="shared" si="1" ref="K4:K51">IF(J4&gt;I4,"Vencido","Vigente")</f>
        <v>Vencido</v>
      </c>
      <c r="L4" s="63">
        <v>23006</v>
      </c>
      <c r="M4" s="64" t="s">
        <v>240</v>
      </c>
      <c r="N4" s="65">
        <v>2007</v>
      </c>
      <c r="O4" s="66" t="s">
        <v>84</v>
      </c>
      <c r="P4" s="57" t="s">
        <v>49</v>
      </c>
      <c r="Q4" s="57" t="s">
        <v>267</v>
      </c>
      <c r="R4" s="67" t="s">
        <v>300</v>
      </c>
      <c r="S4" s="55" t="s">
        <v>114</v>
      </c>
    </row>
    <row r="5" spans="1:19" s="22" customFormat="1" ht="63.75">
      <c r="A5" s="68">
        <v>3</v>
      </c>
      <c r="B5" s="57" t="s">
        <v>115</v>
      </c>
      <c r="C5" s="58" t="s">
        <v>118</v>
      </c>
      <c r="D5" s="58" t="s">
        <v>154</v>
      </c>
      <c r="E5" s="59" t="s">
        <v>201</v>
      </c>
      <c r="F5" s="60">
        <v>1100822.77</v>
      </c>
      <c r="G5" s="61" t="s">
        <v>14</v>
      </c>
      <c r="H5" s="62">
        <v>39448</v>
      </c>
      <c r="I5" s="62">
        <v>40908</v>
      </c>
      <c r="J5" s="43">
        <f ca="1" t="shared" si="0"/>
        <v>41082</v>
      </c>
      <c r="K5" s="40" t="str">
        <f t="shared" si="1"/>
        <v>Vencido</v>
      </c>
      <c r="L5" s="63">
        <v>23006</v>
      </c>
      <c r="M5" s="64" t="s">
        <v>241</v>
      </c>
      <c r="N5" s="65">
        <v>2007</v>
      </c>
      <c r="O5" s="66" t="s">
        <v>242</v>
      </c>
      <c r="P5" s="57" t="s">
        <v>49</v>
      </c>
      <c r="Q5" s="57" t="s">
        <v>268</v>
      </c>
      <c r="R5" s="67" t="s">
        <v>301</v>
      </c>
      <c r="S5" s="55" t="s">
        <v>114</v>
      </c>
    </row>
    <row r="6" spans="1:19" s="22" customFormat="1" ht="38.25">
      <c r="A6" s="56" t="s">
        <v>18</v>
      </c>
      <c r="B6" s="57" t="s">
        <v>115</v>
      </c>
      <c r="C6" s="58" t="s">
        <v>119</v>
      </c>
      <c r="D6" s="58" t="s">
        <v>155</v>
      </c>
      <c r="E6" s="59" t="s">
        <v>202</v>
      </c>
      <c r="F6" s="60">
        <v>6800</v>
      </c>
      <c r="G6" s="61" t="s">
        <v>237</v>
      </c>
      <c r="H6" s="62">
        <v>39477</v>
      </c>
      <c r="I6" s="62">
        <v>40572</v>
      </c>
      <c r="J6" s="43">
        <f ca="1" t="shared" si="0"/>
        <v>41082</v>
      </c>
      <c r="K6" s="40" t="str">
        <f t="shared" si="1"/>
        <v>Vencido</v>
      </c>
      <c r="L6" s="63">
        <v>23006</v>
      </c>
      <c r="M6" s="64" t="s">
        <v>243</v>
      </c>
      <c r="N6" s="65">
        <v>2007</v>
      </c>
      <c r="O6" s="66" t="s">
        <v>56</v>
      </c>
      <c r="P6" s="57" t="s">
        <v>49</v>
      </c>
      <c r="Q6" s="57" t="s">
        <v>269</v>
      </c>
      <c r="R6" s="62">
        <v>39741</v>
      </c>
      <c r="S6" s="55" t="s">
        <v>114</v>
      </c>
    </row>
    <row r="7" spans="1:19" s="22" customFormat="1" ht="25.5">
      <c r="A7" s="56" t="s">
        <v>19</v>
      </c>
      <c r="B7" s="57" t="s">
        <v>115</v>
      </c>
      <c r="C7" s="58" t="s">
        <v>120</v>
      </c>
      <c r="D7" s="58" t="s">
        <v>60</v>
      </c>
      <c r="E7" s="59" t="s">
        <v>61</v>
      </c>
      <c r="F7" s="60">
        <v>136500</v>
      </c>
      <c r="G7" s="61" t="s">
        <v>13</v>
      </c>
      <c r="H7" s="62">
        <v>39449</v>
      </c>
      <c r="I7" s="62">
        <v>39813</v>
      </c>
      <c r="J7" s="43">
        <f ca="1" t="shared" si="0"/>
        <v>41082</v>
      </c>
      <c r="K7" s="40" t="str">
        <f t="shared" si="1"/>
        <v>Vencido</v>
      </c>
      <c r="L7" s="63">
        <v>23006</v>
      </c>
      <c r="M7" s="64" t="s">
        <v>244</v>
      </c>
      <c r="N7" s="65">
        <v>2008</v>
      </c>
      <c r="O7" s="66" t="s">
        <v>245</v>
      </c>
      <c r="P7" s="57" t="s">
        <v>54</v>
      </c>
      <c r="Q7" s="57" t="s">
        <v>270</v>
      </c>
      <c r="R7" s="62">
        <v>39499</v>
      </c>
      <c r="S7" s="55" t="s">
        <v>114</v>
      </c>
    </row>
    <row r="8" spans="1:19" s="22" customFormat="1" ht="72" customHeight="1">
      <c r="A8" s="68">
        <v>6</v>
      </c>
      <c r="B8" s="57" t="s">
        <v>115</v>
      </c>
      <c r="C8" s="58" t="s">
        <v>121</v>
      </c>
      <c r="D8" s="58" t="s">
        <v>156</v>
      </c>
      <c r="E8" s="59" t="s">
        <v>63</v>
      </c>
      <c r="F8" s="60">
        <v>79000</v>
      </c>
      <c r="G8" s="61" t="s">
        <v>13</v>
      </c>
      <c r="H8" s="62">
        <v>39493</v>
      </c>
      <c r="I8" s="62">
        <v>40223</v>
      </c>
      <c r="J8" s="43">
        <f ca="1" t="shared" si="0"/>
        <v>41082</v>
      </c>
      <c r="K8" s="40" t="str">
        <f t="shared" si="1"/>
        <v>Vencido</v>
      </c>
      <c r="L8" s="63">
        <v>23006</v>
      </c>
      <c r="M8" s="64" t="s">
        <v>246</v>
      </c>
      <c r="N8" s="65">
        <v>2007</v>
      </c>
      <c r="O8" s="66" t="s">
        <v>51</v>
      </c>
      <c r="P8" s="57" t="s">
        <v>49</v>
      </c>
      <c r="Q8" s="57" t="s">
        <v>270</v>
      </c>
      <c r="R8" s="67" t="s">
        <v>302</v>
      </c>
      <c r="S8" s="55" t="s">
        <v>114</v>
      </c>
    </row>
    <row r="9" spans="1:19" s="22" customFormat="1" ht="25.5">
      <c r="A9" s="56" t="s">
        <v>21</v>
      </c>
      <c r="B9" s="57" t="s">
        <v>115</v>
      </c>
      <c r="C9" s="58" t="s">
        <v>120</v>
      </c>
      <c r="D9" s="58" t="s">
        <v>157</v>
      </c>
      <c r="E9" s="59" t="s">
        <v>203</v>
      </c>
      <c r="F9" s="60">
        <v>62539.18</v>
      </c>
      <c r="G9" s="61" t="s">
        <v>13</v>
      </c>
      <c r="H9" s="62">
        <v>39493</v>
      </c>
      <c r="I9" s="62">
        <v>39813</v>
      </c>
      <c r="J9" s="43">
        <f ca="1" t="shared" si="0"/>
        <v>41082</v>
      </c>
      <c r="K9" s="40" t="str">
        <f t="shared" si="1"/>
        <v>Vencido</v>
      </c>
      <c r="L9" s="63">
        <v>23006</v>
      </c>
      <c r="M9" s="64" t="s">
        <v>247</v>
      </c>
      <c r="N9" s="65">
        <v>2008</v>
      </c>
      <c r="O9" s="66" t="s">
        <v>67</v>
      </c>
      <c r="P9" s="57" t="s">
        <v>264</v>
      </c>
      <c r="Q9" s="57" t="s">
        <v>271</v>
      </c>
      <c r="R9" s="62">
        <v>39556</v>
      </c>
      <c r="S9" s="55" t="s">
        <v>114</v>
      </c>
    </row>
    <row r="10" spans="1:19" s="22" customFormat="1" ht="25.5">
      <c r="A10" s="69" t="s">
        <v>22</v>
      </c>
      <c r="B10" s="70" t="s">
        <v>115</v>
      </c>
      <c r="C10" s="71" t="s">
        <v>122</v>
      </c>
      <c r="D10" s="71" t="s">
        <v>158</v>
      </c>
      <c r="E10" s="72" t="s">
        <v>204</v>
      </c>
      <c r="F10" s="73">
        <v>10800</v>
      </c>
      <c r="G10" s="74" t="s">
        <v>13</v>
      </c>
      <c r="H10" s="75">
        <v>39479</v>
      </c>
      <c r="I10" s="75">
        <v>39813</v>
      </c>
      <c r="J10" s="43">
        <f ca="1" t="shared" si="0"/>
        <v>41082</v>
      </c>
      <c r="K10" s="40" t="str">
        <f t="shared" si="1"/>
        <v>Vencido</v>
      </c>
      <c r="L10" s="76">
        <v>23006</v>
      </c>
      <c r="M10" s="77" t="s">
        <v>248</v>
      </c>
      <c r="N10" s="78">
        <v>2007</v>
      </c>
      <c r="O10" s="79" t="s">
        <v>249</v>
      </c>
      <c r="P10" s="70" t="s">
        <v>54</v>
      </c>
      <c r="Q10" s="70" t="s">
        <v>272</v>
      </c>
      <c r="R10" s="75"/>
      <c r="S10" s="55" t="s">
        <v>114</v>
      </c>
    </row>
    <row r="11" spans="1:19" s="22" customFormat="1" ht="25.5">
      <c r="A11" s="56" t="s">
        <v>23</v>
      </c>
      <c r="B11" s="57" t="s">
        <v>115</v>
      </c>
      <c r="C11" s="58" t="s">
        <v>123</v>
      </c>
      <c r="D11" s="58" t="s">
        <v>159</v>
      </c>
      <c r="E11" s="59" t="s">
        <v>205</v>
      </c>
      <c r="F11" s="60">
        <v>5381</v>
      </c>
      <c r="G11" s="61" t="s">
        <v>13</v>
      </c>
      <c r="H11" s="62">
        <v>39506</v>
      </c>
      <c r="I11" s="62">
        <v>39748</v>
      </c>
      <c r="J11" s="43">
        <f ca="1" t="shared" si="0"/>
        <v>41082</v>
      </c>
      <c r="K11" s="40" t="str">
        <f t="shared" si="1"/>
        <v>Vencido</v>
      </c>
      <c r="L11" s="63">
        <v>23006</v>
      </c>
      <c r="M11" s="64" t="s">
        <v>250</v>
      </c>
      <c r="N11" s="65">
        <v>2007</v>
      </c>
      <c r="O11" s="66" t="s">
        <v>251</v>
      </c>
      <c r="P11" s="57" t="s">
        <v>54</v>
      </c>
      <c r="Q11" s="57" t="s">
        <v>273</v>
      </c>
      <c r="R11" s="62">
        <v>39574</v>
      </c>
      <c r="S11" s="55" t="s">
        <v>114</v>
      </c>
    </row>
    <row r="12" spans="1:19" s="22" customFormat="1" ht="25.5">
      <c r="A12" s="56" t="s">
        <v>24</v>
      </c>
      <c r="B12" s="57" t="s">
        <v>115</v>
      </c>
      <c r="C12" s="58" t="s">
        <v>124</v>
      </c>
      <c r="D12" s="58" t="s">
        <v>160</v>
      </c>
      <c r="E12" s="59" t="s">
        <v>57</v>
      </c>
      <c r="F12" s="60">
        <v>170342.52</v>
      </c>
      <c r="G12" s="61" t="s">
        <v>236</v>
      </c>
      <c r="H12" s="62">
        <v>39521</v>
      </c>
      <c r="I12" s="62">
        <v>39885</v>
      </c>
      <c r="J12" s="43">
        <f ca="1" t="shared" si="0"/>
        <v>41082</v>
      </c>
      <c r="K12" s="40" t="str">
        <f t="shared" si="1"/>
        <v>Vencido</v>
      </c>
      <c r="L12" s="63">
        <v>23006</v>
      </c>
      <c r="M12" s="64" t="s">
        <v>252</v>
      </c>
      <c r="N12" s="65">
        <v>2008</v>
      </c>
      <c r="O12" s="66" t="s">
        <v>62</v>
      </c>
      <c r="P12" s="57" t="s">
        <v>49</v>
      </c>
      <c r="Q12" s="57" t="s">
        <v>274</v>
      </c>
      <c r="R12" s="62">
        <v>39531</v>
      </c>
      <c r="S12" s="55" t="s">
        <v>114</v>
      </c>
    </row>
    <row r="13" spans="1:19" s="22" customFormat="1" ht="25.5">
      <c r="A13" s="56" t="s">
        <v>25</v>
      </c>
      <c r="B13" s="57" t="s">
        <v>115</v>
      </c>
      <c r="C13" s="58" t="s">
        <v>125</v>
      </c>
      <c r="D13" s="58" t="s">
        <v>161</v>
      </c>
      <c r="E13" s="59" t="s">
        <v>206</v>
      </c>
      <c r="F13" s="60">
        <v>1135.98</v>
      </c>
      <c r="G13" s="80" t="s">
        <v>239</v>
      </c>
      <c r="H13" s="62">
        <v>39539</v>
      </c>
      <c r="I13" s="62">
        <v>39903</v>
      </c>
      <c r="J13" s="43">
        <f ca="1" t="shared" si="0"/>
        <v>41082</v>
      </c>
      <c r="K13" s="40" t="str">
        <f t="shared" si="1"/>
        <v>Vencido</v>
      </c>
      <c r="L13" s="63">
        <v>23006</v>
      </c>
      <c r="M13" s="64">
        <v>9</v>
      </c>
      <c r="N13" s="65">
        <v>2008</v>
      </c>
      <c r="O13" s="66" t="s">
        <v>53</v>
      </c>
      <c r="P13" s="57" t="s">
        <v>49</v>
      </c>
      <c r="Q13" s="57" t="s">
        <v>275</v>
      </c>
      <c r="R13" s="62">
        <v>39650</v>
      </c>
      <c r="S13" s="55" t="s">
        <v>114</v>
      </c>
    </row>
    <row r="14" spans="1:19" s="22" customFormat="1" ht="25.5">
      <c r="A14" s="56" t="s">
        <v>26</v>
      </c>
      <c r="B14" s="57" t="s">
        <v>115</v>
      </c>
      <c r="C14" s="58" t="s">
        <v>125</v>
      </c>
      <c r="D14" s="58" t="s">
        <v>162</v>
      </c>
      <c r="E14" s="59" t="s">
        <v>207</v>
      </c>
      <c r="F14" s="60">
        <v>1780</v>
      </c>
      <c r="G14" s="80" t="s">
        <v>239</v>
      </c>
      <c r="H14" s="62">
        <v>39539</v>
      </c>
      <c r="I14" s="62">
        <v>39903</v>
      </c>
      <c r="J14" s="43">
        <f ca="1" t="shared" si="0"/>
        <v>41082</v>
      </c>
      <c r="K14" s="40" t="str">
        <f t="shared" si="1"/>
        <v>Vencido</v>
      </c>
      <c r="L14" s="63">
        <v>23006</v>
      </c>
      <c r="M14" s="64">
        <v>9</v>
      </c>
      <c r="N14" s="65">
        <v>2008</v>
      </c>
      <c r="O14" s="66" t="s">
        <v>53</v>
      </c>
      <c r="P14" s="57" t="s">
        <v>49</v>
      </c>
      <c r="Q14" s="57" t="s">
        <v>275</v>
      </c>
      <c r="R14" s="62">
        <v>39650</v>
      </c>
      <c r="S14" s="55" t="s">
        <v>114</v>
      </c>
    </row>
    <row r="15" spans="1:19" s="22" customFormat="1" ht="38.25">
      <c r="A15" s="56" t="s">
        <v>27</v>
      </c>
      <c r="B15" s="57" t="s">
        <v>115</v>
      </c>
      <c r="C15" s="58" t="s">
        <v>125</v>
      </c>
      <c r="D15" s="58" t="s">
        <v>163</v>
      </c>
      <c r="E15" s="59" t="s">
        <v>103</v>
      </c>
      <c r="F15" s="60">
        <v>1876.99</v>
      </c>
      <c r="G15" s="80" t="s">
        <v>239</v>
      </c>
      <c r="H15" s="62">
        <v>39539</v>
      </c>
      <c r="I15" s="62">
        <v>39903</v>
      </c>
      <c r="J15" s="43">
        <f ca="1" t="shared" si="0"/>
        <v>41082</v>
      </c>
      <c r="K15" s="40" t="str">
        <f t="shared" si="1"/>
        <v>Vencido</v>
      </c>
      <c r="L15" s="63">
        <v>23006</v>
      </c>
      <c r="M15" s="64">
        <v>9</v>
      </c>
      <c r="N15" s="65">
        <v>2008</v>
      </c>
      <c r="O15" s="66" t="s">
        <v>53</v>
      </c>
      <c r="P15" s="57" t="s">
        <v>49</v>
      </c>
      <c r="Q15" s="57" t="s">
        <v>275</v>
      </c>
      <c r="R15" s="62">
        <v>39650</v>
      </c>
      <c r="S15" s="55" t="s">
        <v>114</v>
      </c>
    </row>
    <row r="16" spans="1:19" s="22" customFormat="1" ht="12.75">
      <c r="A16" s="56" t="s">
        <v>28</v>
      </c>
      <c r="B16" s="57" t="s">
        <v>115</v>
      </c>
      <c r="C16" s="58" t="s">
        <v>125</v>
      </c>
      <c r="D16" s="58" t="s">
        <v>164</v>
      </c>
      <c r="E16" s="59" t="s">
        <v>208</v>
      </c>
      <c r="F16" s="60">
        <v>502</v>
      </c>
      <c r="G16" s="80" t="s">
        <v>239</v>
      </c>
      <c r="H16" s="62">
        <v>39539</v>
      </c>
      <c r="I16" s="62">
        <v>39903</v>
      </c>
      <c r="J16" s="43">
        <f ca="1" t="shared" si="0"/>
        <v>41082</v>
      </c>
      <c r="K16" s="40" t="str">
        <f t="shared" si="1"/>
        <v>Vencido</v>
      </c>
      <c r="L16" s="63">
        <v>23006</v>
      </c>
      <c r="M16" s="64">
        <v>9</v>
      </c>
      <c r="N16" s="65">
        <v>2008</v>
      </c>
      <c r="O16" s="66" t="s">
        <v>53</v>
      </c>
      <c r="P16" s="57" t="s">
        <v>49</v>
      </c>
      <c r="Q16" s="57" t="s">
        <v>275</v>
      </c>
      <c r="R16" s="62">
        <v>39650</v>
      </c>
      <c r="S16" s="55" t="s">
        <v>114</v>
      </c>
    </row>
    <row r="17" spans="1:19" s="32" customFormat="1" ht="12.75">
      <c r="A17" s="56" t="s">
        <v>29</v>
      </c>
      <c r="B17" s="57" t="s">
        <v>115</v>
      </c>
      <c r="C17" s="58" t="s">
        <v>125</v>
      </c>
      <c r="D17" s="58" t="s">
        <v>165</v>
      </c>
      <c r="E17" s="59" t="s">
        <v>209</v>
      </c>
      <c r="F17" s="60">
        <v>1703.16</v>
      </c>
      <c r="G17" s="80" t="s">
        <v>239</v>
      </c>
      <c r="H17" s="62">
        <v>39539</v>
      </c>
      <c r="I17" s="62">
        <v>39903</v>
      </c>
      <c r="J17" s="41">
        <f ca="1" t="shared" si="0"/>
        <v>41082</v>
      </c>
      <c r="K17" s="40" t="str">
        <f t="shared" si="1"/>
        <v>Vencido</v>
      </c>
      <c r="L17" s="63">
        <v>23006</v>
      </c>
      <c r="M17" s="64">
        <v>9</v>
      </c>
      <c r="N17" s="65">
        <v>2008</v>
      </c>
      <c r="O17" s="66" t="s">
        <v>53</v>
      </c>
      <c r="P17" s="57" t="s">
        <v>49</v>
      </c>
      <c r="Q17" s="57" t="s">
        <v>275</v>
      </c>
      <c r="R17" s="62">
        <v>39650</v>
      </c>
      <c r="S17" s="55" t="s">
        <v>114</v>
      </c>
    </row>
    <row r="18" spans="1:19" s="22" customFormat="1" ht="25.5">
      <c r="A18" s="56" t="s">
        <v>30</v>
      </c>
      <c r="B18" s="57" t="s">
        <v>115</v>
      </c>
      <c r="C18" s="58" t="s">
        <v>125</v>
      </c>
      <c r="D18" s="58" t="s">
        <v>166</v>
      </c>
      <c r="E18" s="59" t="s">
        <v>210</v>
      </c>
      <c r="F18" s="60">
        <v>31</v>
      </c>
      <c r="G18" s="80" t="s">
        <v>239</v>
      </c>
      <c r="H18" s="62">
        <v>39539</v>
      </c>
      <c r="I18" s="62">
        <v>39903</v>
      </c>
      <c r="J18" s="43">
        <f ca="1" t="shared" si="0"/>
        <v>41082</v>
      </c>
      <c r="K18" s="40" t="str">
        <f t="shared" si="1"/>
        <v>Vencido</v>
      </c>
      <c r="L18" s="63">
        <v>23006</v>
      </c>
      <c r="M18" s="64">
        <v>9</v>
      </c>
      <c r="N18" s="65">
        <v>2008</v>
      </c>
      <c r="O18" s="66" t="s">
        <v>53</v>
      </c>
      <c r="P18" s="57" t="s">
        <v>49</v>
      </c>
      <c r="Q18" s="57" t="s">
        <v>275</v>
      </c>
      <c r="R18" s="62">
        <v>39650</v>
      </c>
      <c r="S18" s="55" t="s">
        <v>114</v>
      </c>
    </row>
    <row r="19" spans="1:19" s="22" customFormat="1" ht="38.25">
      <c r="A19" s="56" t="s">
        <v>31</v>
      </c>
      <c r="B19" s="57" t="s">
        <v>115</v>
      </c>
      <c r="C19" s="58" t="s">
        <v>125</v>
      </c>
      <c r="D19" s="58" t="s">
        <v>167</v>
      </c>
      <c r="E19" s="59" t="s">
        <v>211</v>
      </c>
      <c r="F19" s="60">
        <v>900</v>
      </c>
      <c r="G19" s="80" t="s">
        <v>239</v>
      </c>
      <c r="H19" s="62">
        <v>39539</v>
      </c>
      <c r="I19" s="62">
        <v>39903</v>
      </c>
      <c r="J19" s="43">
        <f ca="1" t="shared" si="0"/>
        <v>41082</v>
      </c>
      <c r="K19" s="40" t="str">
        <f t="shared" si="1"/>
        <v>Vencido</v>
      </c>
      <c r="L19" s="63">
        <v>23006</v>
      </c>
      <c r="M19" s="64">
        <v>9</v>
      </c>
      <c r="N19" s="65">
        <v>2008</v>
      </c>
      <c r="O19" s="66" t="s">
        <v>53</v>
      </c>
      <c r="P19" s="57" t="s">
        <v>49</v>
      </c>
      <c r="Q19" s="57" t="s">
        <v>275</v>
      </c>
      <c r="R19" s="62">
        <v>39650</v>
      </c>
      <c r="S19" s="55" t="s">
        <v>114</v>
      </c>
    </row>
    <row r="20" spans="1:19" s="22" customFormat="1" ht="25.5">
      <c r="A20" s="56" t="s">
        <v>32</v>
      </c>
      <c r="B20" s="57" t="s">
        <v>115</v>
      </c>
      <c r="C20" s="58" t="s">
        <v>125</v>
      </c>
      <c r="D20" s="58" t="s">
        <v>168</v>
      </c>
      <c r="E20" s="59" t="s">
        <v>104</v>
      </c>
      <c r="F20" s="60">
        <v>3581.25</v>
      </c>
      <c r="G20" s="80" t="s">
        <v>239</v>
      </c>
      <c r="H20" s="62">
        <v>39539</v>
      </c>
      <c r="I20" s="62">
        <v>39903</v>
      </c>
      <c r="J20" s="43">
        <f ca="1" t="shared" si="0"/>
        <v>41082</v>
      </c>
      <c r="K20" s="40" t="str">
        <f t="shared" si="1"/>
        <v>Vencido</v>
      </c>
      <c r="L20" s="63">
        <v>23006</v>
      </c>
      <c r="M20" s="64">
        <v>9</v>
      </c>
      <c r="N20" s="65">
        <v>2008</v>
      </c>
      <c r="O20" s="66" t="s">
        <v>53</v>
      </c>
      <c r="P20" s="57" t="s">
        <v>49</v>
      </c>
      <c r="Q20" s="57" t="s">
        <v>275</v>
      </c>
      <c r="R20" s="62">
        <v>39650</v>
      </c>
      <c r="S20" s="55" t="s">
        <v>114</v>
      </c>
    </row>
    <row r="21" spans="1:19" s="22" customFormat="1" ht="25.5">
      <c r="A21" s="56" t="s">
        <v>33</v>
      </c>
      <c r="B21" s="57" t="s">
        <v>115</v>
      </c>
      <c r="C21" s="58" t="s">
        <v>125</v>
      </c>
      <c r="D21" s="58" t="s">
        <v>169</v>
      </c>
      <c r="E21" s="59" t="s">
        <v>105</v>
      </c>
      <c r="F21" s="60">
        <v>799.3</v>
      </c>
      <c r="G21" s="80" t="s">
        <v>239</v>
      </c>
      <c r="H21" s="62">
        <v>39539</v>
      </c>
      <c r="I21" s="62">
        <v>39903</v>
      </c>
      <c r="J21" s="43">
        <f ca="1" t="shared" si="0"/>
        <v>41082</v>
      </c>
      <c r="K21" s="40" t="str">
        <f t="shared" si="1"/>
        <v>Vencido</v>
      </c>
      <c r="L21" s="63">
        <v>23006</v>
      </c>
      <c r="M21" s="64">
        <v>9</v>
      </c>
      <c r="N21" s="65">
        <v>2008</v>
      </c>
      <c r="O21" s="66" t="s">
        <v>53</v>
      </c>
      <c r="P21" s="57" t="s">
        <v>49</v>
      </c>
      <c r="Q21" s="57" t="s">
        <v>275</v>
      </c>
      <c r="R21" s="62">
        <v>39650</v>
      </c>
      <c r="S21" s="55" t="s">
        <v>114</v>
      </c>
    </row>
    <row r="22" spans="1:19" s="22" customFormat="1" ht="25.5">
      <c r="A22" s="56" t="s">
        <v>34</v>
      </c>
      <c r="B22" s="57" t="s">
        <v>115</v>
      </c>
      <c r="C22" s="58" t="s">
        <v>125</v>
      </c>
      <c r="D22" s="58" t="s">
        <v>170</v>
      </c>
      <c r="E22" s="59" t="s">
        <v>212</v>
      </c>
      <c r="F22" s="60">
        <v>2096</v>
      </c>
      <c r="G22" s="80" t="s">
        <v>239</v>
      </c>
      <c r="H22" s="62">
        <v>39539</v>
      </c>
      <c r="I22" s="62">
        <v>39903</v>
      </c>
      <c r="J22" s="43">
        <f ca="1" t="shared" si="0"/>
        <v>41082</v>
      </c>
      <c r="K22" s="40" t="str">
        <f t="shared" si="1"/>
        <v>Vencido</v>
      </c>
      <c r="L22" s="63">
        <v>23006</v>
      </c>
      <c r="M22" s="64">
        <v>9</v>
      </c>
      <c r="N22" s="65">
        <v>2008</v>
      </c>
      <c r="O22" s="66" t="s">
        <v>53</v>
      </c>
      <c r="P22" s="57" t="s">
        <v>49</v>
      </c>
      <c r="Q22" s="57" t="s">
        <v>275</v>
      </c>
      <c r="R22" s="62">
        <v>39650</v>
      </c>
      <c r="S22" s="55" t="s">
        <v>114</v>
      </c>
    </row>
    <row r="23" spans="1:19" s="22" customFormat="1" ht="12.75">
      <c r="A23" s="56" t="s">
        <v>35</v>
      </c>
      <c r="B23" s="57" t="s">
        <v>115</v>
      </c>
      <c r="C23" s="58" t="s">
        <v>125</v>
      </c>
      <c r="D23" s="58" t="s">
        <v>171</v>
      </c>
      <c r="E23" s="59" t="s">
        <v>78</v>
      </c>
      <c r="F23" s="60">
        <v>7109.01</v>
      </c>
      <c r="G23" s="80" t="s">
        <v>239</v>
      </c>
      <c r="H23" s="62">
        <v>39539</v>
      </c>
      <c r="I23" s="62">
        <v>39903</v>
      </c>
      <c r="J23" s="43">
        <f ca="1" t="shared" si="0"/>
        <v>41082</v>
      </c>
      <c r="K23" s="40" t="str">
        <f t="shared" si="1"/>
        <v>Vencido</v>
      </c>
      <c r="L23" s="63">
        <v>23006</v>
      </c>
      <c r="M23" s="64">
        <v>9</v>
      </c>
      <c r="N23" s="65">
        <v>2008</v>
      </c>
      <c r="O23" s="66" t="s">
        <v>53</v>
      </c>
      <c r="P23" s="57" t="s">
        <v>49</v>
      </c>
      <c r="Q23" s="57" t="s">
        <v>275</v>
      </c>
      <c r="R23" s="62">
        <v>39650</v>
      </c>
      <c r="S23" s="55" t="s">
        <v>114</v>
      </c>
    </row>
    <row r="24" spans="1:19" s="22" customFormat="1" ht="25.5">
      <c r="A24" s="56" t="s">
        <v>36</v>
      </c>
      <c r="B24" s="57" t="s">
        <v>115</v>
      </c>
      <c r="C24" s="58" t="s">
        <v>125</v>
      </c>
      <c r="D24" s="58" t="s">
        <v>172</v>
      </c>
      <c r="E24" s="59" t="s">
        <v>213</v>
      </c>
      <c r="F24" s="60">
        <v>140</v>
      </c>
      <c r="G24" s="80" t="s">
        <v>239</v>
      </c>
      <c r="H24" s="62">
        <v>39539</v>
      </c>
      <c r="I24" s="62">
        <v>39903</v>
      </c>
      <c r="J24" s="43">
        <f ca="1" t="shared" si="0"/>
        <v>41082</v>
      </c>
      <c r="K24" s="40" t="str">
        <f t="shared" si="1"/>
        <v>Vencido</v>
      </c>
      <c r="L24" s="63">
        <v>23006</v>
      </c>
      <c r="M24" s="64">
        <v>9</v>
      </c>
      <c r="N24" s="65">
        <v>2008</v>
      </c>
      <c r="O24" s="66" t="s">
        <v>53</v>
      </c>
      <c r="P24" s="57" t="s">
        <v>49</v>
      </c>
      <c r="Q24" s="57" t="s">
        <v>275</v>
      </c>
      <c r="R24" s="62">
        <v>39650</v>
      </c>
      <c r="S24" s="55" t="s">
        <v>114</v>
      </c>
    </row>
    <row r="25" spans="1:19" s="22" customFormat="1" ht="25.5">
      <c r="A25" s="56" t="s">
        <v>37</v>
      </c>
      <c r="B25" s="57" t="s">
        <v>115</v>
      </c>
      <c r="C25" s="58" t="s">
        <v>125</v>
      </c>
      <c r="D25" s="58" t="s">
        <v>173</v>
      </c>
      <c r="E25" s="59" t="s">
        <v>77</v>
      </c>
      <c r="F25" s="60">
        <v>7316.6</v>
      </c>
      <c r="G25" s="80" t="s">
        <v>239</v>
      </c>
      <c r="H25" s="62">
        <v>39539</v>
      </c>
      <c r="I25" s="62">
        <v>39903</v>
      </c>
      <c r="J25" s="43">
        <f ca="1" t="shared" si="0"/>
        <v>41082</v>
      </c>
      <c r="K25" s="40" t="str">
        <f t="shared" si="1"/>
        <v>Vencido</v>
      </c>
      <c r="L25" s="63">
        <v>23006</v>
      </c>
      <c r="M25" s="64">
        <v>9</v>
      </c>
      <c r="N25" s="65">
        <v>2008</v>
      </c>
      <c r="O25" s="66" t="s">
        <v>53</v>
      </c>
      <c r="P25" s="57" t="s">
        <v>49</v>
      </c>
      <c r="Q25" s="57" t="s">
        <v>275</v>
      </c>
      <c r="R25" s="62">
        <v>39650</v>
      </c>
      <c r="S25" s="55" t="s">
        <v>114</v>
      </c>
    </row>
    <row r="26" spans="1:19" s="22" customFormat="1" ht="38.25">
      <c r="A26" s="56" t="s">
        <v>38</v>
      </c>
      <c r="B26" s="57" t="s">
        <v>115</v>
      </c>
      <c r="C26" s="58" t="s">
        <v>126</v>
      </c>
      <c r="D26" s="58" t="s">
        <v>174</v>
      </c>
      <c r="E26" s="59" t="s">
        <v>214</v>
      </c>
      <c r="F26" s="60" t="s">
        <v>235</v>
      </c>
      <c r="G26" s="61" t="s">
        <v>13</v>
      </c>
      <c r="H26" s="62">
        <v>39562</v>
      </c>
      <c r="I26" s="62">
        <v>39813</v>
      </c>
      <c r="J26" s="43">
        <f ca="1" t="shared" si="0"/>
        <v>41082</v>
      </c>
      <c r="K26" s="40" t="str">
        <f t="shared" si="1"/>
        <v>Vencido</v>
      </c>
      <c r="L26" s="63">
        <v>23006</v>
      </c>
      <c r="M26" s="64">
        <v>36</v>
      </c>
      <c r="N26" s="65">
        <v>2008</v>
      </c>
      <c r="O26" s="66" t="s">
        <v>50</v>
      </c>
      <c r="P26" s="57" t="s">
        <v>49</v>
      </c>
      <c r="Q26" s="57" t="s">
        <v>276</v>
      </c>
      <c r="R26" s="62">
        <v>39575</v>
      </c>
      <c r="S26" s="55" t="s">
        <v>114</v>
      </c>
    </row>
    <row r="27" spans="1:19" s="22" customFormat="1" ht="25.5">
      <c r="A27" s="56" t="s">
        <v>39</v>
      </c>
      <c r="B27" s="57" t="s">
        <v>115</v>
      </c>
      <c r="C27" s="58" t="s">
        <v>127</v>
      </c>
      <c r="D27" s="58" t="s">
        <v>175</v>
      </c>
      <c r="E27" s="59" t="s">
        <v>215</v>
      </c>
      <c r="F27" s="60">
        <v>86275</v>
      </c>
      <c r="G27" s="61" t="s">
        <v>13</v>
      </c>
      <c r="H27" s="62">
        <v>39594</v>
      </c>
      <c r="I27" s="62">
        <v>40323</v>
      </c>
      <c r="J27" s="43">
        <f ca="1" t="shared" si="0"/>
        <v>41082</v>
      </c>
      <c r="K27" s="40" t="str">
        <f t="shared" si="1"/>
        <v>Vencido</v>
      </c>
      <c r="L27" s="63">
        <v>23006</v>
      </c>
      <c r="M27" s="64" t="s">
        <v>253</v>
      </c>
      <c r="N27" s="65">
        <v>2007</v>
      </c>
      <c r="O27" s="66" t="s">
        <v>254</v>
      </c>
      <c r="P27" s="57" t="s">
        <v>264</v>
      </c>
      <c r="Q27" s="57" t="s">
        <v>275</v>
      </c>
      <c r="R27" s="62">
        <v>39610</v>
      </c>
      <c r="S27" s="55" t="s">
        <v>114</v>
      </c>
    </row>
    <row r="28" spans="1:19" s="22" customFormat="1" ht="25.5">
      <c r="A28" s="56" t="s">
        <v>40</v>
      </c>
      <c r="B28" s="57" t="s">
        <v>115</v>
      </c>
      <c r="C28" s="58" t="s">
        <v>128</v>
      </c>
      <c r="D28" s="58" t="s">
        <v>176</v>
      </c>
      <c r="E28" s="59" t="s">
        <v>55</v>
      </c>
      <c r="F28" s="60">
        <v>31871.07</v>
      </c>
      <c r="G28" s="61" t="s">
        <v>13</v>
      </c>
      <c r="H28" s="62">
        <v>39568</v>
      </c>
      <c r="I28" s="62">
        <v>39813</v>
      </c>
      <c r="J28" s="43">
        <f ca="1" t="shared" si="0"/>
        <v>41082</v>
      </c>
      <c r="K28" s="40" t="str">
        <f t="shared" si="1"/>
        <v>Vencido</v>
      </c>
      <c r="L28" s="63">
        <v>23006</v>
      </c>
      <c r="M28" s="64">
        <v>438</v>
      </c>
      <c r="N28" s="65">
        <v>2007</v>
      </c>
      <c r="O28" s="66" t="s">
        <v>255</v>
      </c>
      <c r="P28" s="57" t="s">
        <v>49</v>
      </c>
      <c r="Q28" s="57" t="s">
        <v>277</v>
      </c>
      <c r="R28" s="62">
        <v>39636</v>
      </c>
      <c r="S28" s="55" t="s">
        <v>114</v>
      </c>
    </row>
    <row r="29" spans="1:19" s="22" customFormat="1" ht="25.5">
      <c r="A29" s="56" t="s">
        <v>41</v>
      </c>
      <c r="B29" s="57" t="s">
        <v>115</v>
      </c>
      <c r="C29" s="58" t="s">
        <v>129</v>
      </c>
      <c r="D29" s="58" t="s">
        <v>177</v>
      </c>
      <c r="E29" s="59" t="s">
        <v>216</v>
      </c>
      <c r="F29" s="60">
        <v>8569.07</v>
      </c>
      <c r="G29" s="61" t="s">
        <v>13</v>
      </c>
      <c r="H29" s="62">
        <v>39665</v>
      </c>
      <c r="I29" s="62">
        <v>39813</v>
      </c>
      <c r="J29" s="43">
        <f ca="1" t="shared" si="0"/>
        <v>41082</v>
      </c>
      <c r="K29" s="40" t="str">
        <f t="shared" si="1"/>
        <v>Vencido</v>
      </c>
      <c r="L29" s="63">
        <v>23006</v>
      </c>
      <c r="M29" s="64">
        <v>73</v>
      </c>
      <c r="N29" s="65">
        <v>2008</v>
      </c>
      <c r="O29" s="66" t="s">
        <v>59</v>
      </c>
      <c r="P29" s="57" t="s">
        <v>49</v>
      </c>
      <c r="Q29" s="57" t="s">
        <v>278</v>
      </c>
      <c r="R29" s="62">
        <v>39638</v>
      </c>
      <c r="S29" s="55" t="s">
        <v>114</v>
      </c>
    </row>
    <row r="30" spans="1:19" s="22" customFormat="1" ht="25.5">
      <c r="A30" s="56" t="s">
        <v>42</v>
      </c>
      <c r="B30" s="57" t="s">
        <v>115</v>
      </c>
      <c r="C30" s="58" t="s">
        <v>130</v>
      </c>
      <c r="D30" s="58" t="s">
        <v>178</v>
      </c>
      <c r="E30" s="59" t="s">
        <v>217</v>
      </c>
      <c r="F30" s="60">
        <v>11970</v>
      </c>
      <c r="G30" s="61" t="s">
        <v>13</v>
      </c>
      <c r="H30" s="62">
        <v>39594</v>
      </c>
      <c r="I30" s="62">
        <v>39958</v>
      </c>
      <c r="J30" s="43">
        <f ca="1" t="shared" si="0"/>
        <v>41082</v>
      </c>
      <c r="K30" s="40" t="str">
        <f t="shared" si="1"/>
        <v>Vencido</v>
      </c>
      <c r="L30" s="63">
        <v>23006</v>
      </c>
      <c r="M30" s="64">
        <v>103</v>
      </c>
      <c r="N30" s="65">
        <v>2007</v>
      </c>
      <c r="O30" s="66" t="s">
        <v>79</v>
      </c>
      <c r="P30" s="57" t="s">
        <v>49</v>
      </c>
      <c r="Q30" s="57" t="s">
        <v>279</v>
      </c>
      <c r="R30" s="62">
        <v>39598</v>
      </c>
      <c r="S30" s="55" t="s">
        <v>114</v>
      </c>
    </row>
    <row r="31" spans="1:19" s="22" customFormat="1" ht="25.5">
      <c r="A31" s="68">
        <v>29</v>
      </c>
      <c r="B31" s="57" t="s">
        <v>115</v>
      </c>
      <c r="C31" s="58" t="s">
        <v>131</v>
      </c>
      <c r="D31" s="58" t="s">
        <v>179</v>
      </c>
      <c r="E31" s="59" t="s">
        <v>218</v>
      </c>
      <c r="F31" s="60">
        <v>66132.72</v>
      </c>
      <c r="G31" s="61" t="s">
        <v>236</v>
      </c>
      <c r="H31" s="62">
        <v>39594</v>
      </c>
      <c r="I31" s="62">
        <v>39794</v>
      </c>
      <c r="J31" s="43">
        <f ca="1" t="shared" si="0"/>
        <v>41082</v>
      </c>
      <c r="K31" s="40" t="str">
        <f t="shared" si="1"/>
        <v>Vencido</v>
      </c>
      <c r="L31" s="63">
        <v>23006</v>
      </c>
      <c r="M31" s="64">
        <v>304</v>
      </c>
      <c r="N31" s="65">
        <v>2007</v>
      </c>
      <c r="O31" s="66" t="s">
        <v>256</v>
      </c>
      <c r="P31" s="57" t="s">
        <v>49</v>
      </c>
      <c r="Q31" s="57" t="s">
        <v>280</v>
      </c>
      <c r="R31" s="62">
        <v>39594</v>
      </c>
      <c r="S31" s="55" t="s">
        <v>114</v>
      </c>
    </row>
    <row r="32" spans="1:19" s="22" customFormat="1" ht="12.75">
      <c r="A32" s="56" t="s">
        <v>44</v>
      </c>
      <c r="B32" s="57" t="s">
        <v>115</v>
      </c>
      <c r="C32" s="58" t="s">
        <v>132</v>
      </c>
      <c r="D32" s="58" t="s">
        <v>180</v>
      </c>
      <c r="E32" s="59" t="s">
        <v>219</v>
      </c>
      <c r="F32" s="60">
        <v>1255115</v>
      </c>
      <c r="G32" s="61" t="s">
        <v>237</v>
      </c>
      <c r="H32" s="62"/>
      <c r="I32" s="62"/>
      <c r="J32" s="43">
        <f ca="1" t="shared" si="0"/>
        <v>41082</v>
      </c>
      <c r="K32" s="40" t="str">
        <f t="shared" si="1"/>
        <v>Vencido</v>
      </c>
      <c r="L32" s="63"/>
      <c r="M32" s="64"/>
      <c r="N32" s="65"/>
      <c r="O32" s="66"/>
      <c r="P32" s="57"/>
      <c r="Q32" s="57"/>
      <c r="R32" s="62"/>
      <c r="S32" s="55" t="s">
        <v>114</v>
      </c>
    </row>
    <row r="33" spans="1:19" s="89" customFormat="1" ht="63.75">
      <c r="A33" s="81">
        <v>31</v>
      </c>
      <c r="B33" s="82" t="s">
        <v>115</v>
      </c>
      <c r="C33" s="58" t="s">
        <v>133</v>
      </c>
      <c r="D33" s="58" t="s">
        <v>181</v>
      </c>
      <c r="E33" s="59" t="s">
        <v>66</v>
      </c>
      <c r="F33" s="83">
        <v>51516.96</v>
      </c>
      <c r="G33" s="61" t="s">
        <v>236</v>
      </c>
      <c r="H33" s="67">
        <v>39617</v>
      </c>
      <c r="I33" s="67">
        <v>41078</v>
      </c>
      <c r="J33" s="84">
        <f ca="1" t="shared" si="0"/>
        <v>41082</v>
      </c>
      <c r="K33" s="40" t="str">
        <f t="shared" si="1"/>
        <v>Vencido</v>
      </c>
      <c r="L33" s="85">
        <v>23006</v>
      </c>
      <c r="M33" s="86">
        <v>19</v>
      </c>
      <c r="N33" s="87">
        <v>2008</v>
      </c>
      <c r="O33" s="88" t="s">
        <v>65</v>
      </c>
      <c r="P33" s="82" t="s">
        <v>49</v>
      </c>
      <c r="Q33" s="82" t="s">
        <v>281</v>
      </c>
      <c r="R33" s="67" t="s">
        <v>303</v>
      </c>
      <c r="S33" s="55" t="s">
        <v>114</v>
      </c>
    </row>
    <row r="34" spans="1:19" s="22" customFormat="1" ht="25.5">
      <c r="A34" s="68">
        <v>32</v>
      </c>
      <c r="B34" s="82" t="s">
        <v>115</v>
      </c>
      <c r="C34" s="58" t="s">
        <v>134</v>
      </c>
      <c r="D34" s="58" t="s">
        <v>180</v>
      </c>
      <c r="E34" s="59" t="s">
        <v>219</v>
      </c>
      <c r="F34" s="61">
        <v>478360</v>
      </c>
      <c r="G34" s="61" t="s">
        <v>238</v>
      </c>
      <c r="H34" s="67">
        <v>39623</v>
      </c>
      <c r="I34" s="67">
        <v>41448</v>
      </c>
      <c r="J34" s="43">
        <f ca="1" t="shared" si="0"/>
        <v>41082</v>
      </c>
      <c r="K34" s="40" t="str">
        <f t="shared" si="1"/>
        <v>Vigente</v>
      </c>
      <c r="L34" s="85">
        <v>23006</v>
      </c>
      <c r="M34" s="86">
        <v>317</v>
      </c>
      <c r="N34" s="87">
        <v>2007</v>
      </c>
      <c r="O34" s="88" t="s">
        <v>82</v>
      </c>
      <c r="P34" s="82" t="s">
        <v>265</v>
      </c>
      <c r="Q34" s="90" t="s">
        <v>282</v>
      </c>
      <c r="R34" s="67">
        <v>39645</v>
      </c>
      <c r="S34" s="55" t="s">
        <v>114</v>
      </c>
    </row>
    <row r="35" spans="1:19" s="22" customFormat="1" ht="25.5">
      <c r="A35" s="68">
        <v>33</v>
      </c>
      <c r="B35" s="57" t="s">
        <v>115</v>
      </c>
      <c r="C35" s="58" t="s">
        <v>135</v>
      </c>
      <c r="D35" s="58" t="s">
        <v>182</v>
      </c>
      <c r="E35" s="59" t="s">
        <v>220</v>
      </c>
      <c r="F35" s="60">
        <f>20294.21+'[1]Termos Aditivos'!D36</f>
        <v>21974.21</v>
      </c>
      <c r="G35" s="61" t="s">
        <v>13</v>
      </c>
      <c r="H35" s="62">
        <v>39671</v>
      </c>
      <c r="I35" s="62">
        <v>39813</v>
      </c>
      <c r="J35" s="43">
        <f ca="1" t="shared" si="0"/>
        <v>41082</v>
      </c>
      <c r="K35" s="40" t="str">
        <f t="shared" si="1"/>
        <v>Vencido</v>
      </c>
      <c r="L35" s="63">
        <v>23006</v>
      </c>
      <c r="M35" s="64">
        <v>114</v>
      </c>
      <c r="N35" s="65">
        <v>2008</v>
      </c>
      <c r="O35" s="66" t="s">
        <v>81</v>
      </c>
      <c r="P35" s="57" t="s">
        <v>49</v>
      </c>
      <c r="Q35" s="57" t="s">
        <v>283</v>
      </c>
      <c r="R35" s="62">
        <v>39673</v>
      </c>
      <c r="S35" s="55" t="s">
        <v>114</v>
      </c>
    </row>
    <row r="36" spans="1:19" s="22" customFormat="1" ht="38.25">
      <c r="A36" s="56">
        <v>34</v>
      </c>
      <c r="B36" s="57" t="s">
        <v>115</v>
      </c>
      <c r="C36" s="58" t="s">
        <v>136</v>
      </c>
      <c r="D36" s="58" t="s">
        <v>183</v>
      </c>
      <c r="E36" s="59" t="s">
        <v>221</v>
      </c>
      <c r="F36" s="60" t="s">
        <v>47</v>
      </c>
      <c r="G36" s="61" t="s">
        <v>13</v>
      </c>
      <c r="H36" s="62">
        <v>39678</v>
      </c>
      <c r="I36" s="62">
        <v>39903</v>
      </c>
      <c r="J36" s="43">
        <f ca="1" t="shared" si="0"/>
        <v>41082</v>
      </c>
      <c r="K36" s="40" t="str">
        <f t="shared" si="1"/>
        <v>Vencido</v>
      </c>
      <c r="L36" s="63">
        <v>23006</v>
      </c>
      <c r="M36" s="64">
        <v>247</v>
      </c>
      <c r="N36" s="65">
        <v>2008</v>
      </c>
      <c r="O36" s="66" t="s">
        <v>83</v>
      </c>
      <c r="P36" s="57" t="s">
        <v>54</v>
      </c>
      <c r="Q36" s="57" t="s">
        <v>284</v>
      </c>
      <c r="R36" s="62">
        <v>39688</v>
      </c>
      <c r="S36" s="55" t="s">
        <v>114</v>
      </c>
    </row>
    <row r="37" spans="1:19" s="22" customFormat="1" ht="38.25">
      <c r="A37" s="68">
        <v>35</v>
      </c>
      <c r="B37" s="57" t="s">
        <v>115</v>
      </c>
      <c r="C37" s="58" t="s">
        <v>137</v>
      </c>
      <c r="D37" s="58" t="s">
        <v>184</v>
      </c>
      <c r="E37" s="59" t="s">
        <v>222</v>
      </c>
      <c r="F37" s="60">
        <v>94491</v>
      </c>
      <c r="G37" s="61" t="s">
        <v>236</v>
      </c>
      <c r="H37" s="62">
        <v>39679</v>
      </c>
      <c r="I37" s="62">
        <v>40438</v>
      </c>
      <c r="J37" s="43">
        <f ca="1" t="shared" si="0"/>
        <v>41082</v>
      </c>
      <c r="K37" s="40" t="str">
        <f t="shared" si="1"/>
        <v>Vencido</v>
      </c>
      <c r="L37" s="63">
        <v>23006</v>
      </c>
      <c r="M37" s="64">
        <v>276</v>
      </c>
      <c r="N37" s="65">
        <v>2008</v>
      </c>
      <c r="O37" s="66" t="s">
        <v>245</v>
      </c>
      <c r="P37" s="57" t="s">
        <v>49</v>
      </c>
      <c r="Q37" s="57" t="s">
        <v>285</v>
      </c>
      <c r="R37" s="67" t="s">
        <v>304</v>
      </c>
      <c r="S37" s="55" t="s">
        <v>114</v>
      </c>
    </row>
    <row r="38" spans="1:19" s="22" customFormat="1" ht="26.25" thickBot="1">
      <c r="A38" s="91">
        <v>36</v>
      </c>
      <c r="B38" s="92" t="s">
        <v>115</v>
      </c>
      <c r="C38" s="93" t="s">
        <v>138</v>
      </c>
      <c r="D38" s="93" t="s">
        <v>185</v>
      </c>
      <c r="E38" s="94" t="s">
        <v>223</v>
      </c>
      <c r="F38" s="95">
        <v>23700</v>
      </c>
      <c r="G38" s="96" t="s">
        <v>13</v>
      </c>
      <c r="H38" s="97">
        <v>39706</v>
      </c>
      <c r="I38" s="97">
        <v>39796</v>
      </c>
      <c r="J38" s="43">
        <f ca="1" t="shared" si="0"/>
        <v>41082</v>
      </c>
      <c r="K38" s="40" t="str">
        <f t="shared" si="1"/>
        <v>Vencido</v>
      </c>
      <c r="L38" s="98">
        <v>23006</v>
      </c>
      <c r="M38" s="99">
        <v>144</v>
      </c>
      <c r="N38" s="100">
        <v>2008</v>
      </c>
      <c r="O38" s="101" t="s">
        <v>257</v>
      </c>
      <c r="P38" s="92" t="s">
        <v>49</v>
      </c>
      <c r="Q38" s="92" t="s">
        <v>286</v>
      </c>
      <c r="R38" s="97">
        <v>39713</v>
      </c>
      <c r="S38" s="55" t="s">
        <v>114</v>
      </c>
    </row>
    <row r="39" spans="1:20" s="22" customFormat="1" ht="51">
      <c r="A39" s="68">
        <v>37</v>
      </c>
      <c r="B39" s="102" t="s">
        <v>115</v>
      </c>
      <c r="C39" s="103" t="s">
        <v>139</v>
      </c>
      <c r="D39" s="103" t="s">
        <v>186</v>
      </c>
      <c r="E39" s="104" t="s">
        <v>224</v>
      </c>
      <c r="F39" s="105">
        <v>69500</v>
      </c>
      <c r="G39" s="106" t="s">
        <v>13</v>
      </c>
      <c r="H39" s="107">
        <v>39736</v>
      </c>
      <c r="I39" s="107">
        <v>39796</v>
      </c>
      <c r="J39" s="43">
        <f ca="1" t="shared" si="0"/>
        <v>41082</v>
      </c>
      <c r="K39" s="42" t="str">
        <f t="shared" si="1"/>
        <v>Vencido</v>
      </c>
      <c r="L39" s="108">
        <v>23006</v>
      </c>
      <c r="M39" s="109">
        <v>204</v>
      </c>
      <c r="N39" s="108">
        <v>2008</v>
      </c>
      <c r="O39" s="110" t="s">
        <v>56</v>
      </c>
      <c r="P39" s="110" t="s">
        <v>49</v>
      </c>
      <c r="Q39" s="110" t="s">
        <v>287</v>
      </c>
      <c r="R39" s="111">
        <v>39737</v>
      </c>
      <c r="S39" s="55" t="s">
        <v>114</v>
      </c>
      <c r="T39" s="22" t="s">
        <v>106</v>
      </c>
    </row>
    <row r="40" spans="1:19" s="22" customFormat="1" ht="38.25">
      <c r="A40" s="112">
        <v>38</v>
      </c>
      <c r="B40" s="113" t="s">
        <v>115</v>
      </c>
      <c r="C40" s="114" t="s">
        <v>140</v>
      </c>
      <c r="D40" s="114" t="s">
        <v>187</v>
      </c>
      <c r="E40" s="115" t="s">
        <v>225</v>
      </c>
      <c r="F40" s="116">
        <v>270286.71</v>
      </c>
      <c r="G40" s="117" t="s">
        <v>236</v>
      </c>
      <c r="H40" s="118">
        <v>39770</v>
      </c>
      <c r="I40" s="118">
        <v>40194</v>
      </c>
      <c r="J40" s="43">
        <f ca="1" t="shared" si="0"/>
        <v>41082</v>
      </c>
      <c r="K40" s="40" t="str">
        <f t="shared" si="1"/>
        <v>Vencido</v>
      </c>
      <c r="L40" s="119">
        <v>23006</v>
      </c>
      <c r="M40" s="120">
        <v>279</v>
      </c>
      <c r="N40" s="119">
        <v>2008</v>
      </c>
      <c r="O40" s="113" t="s">
        <v>258</v>
      </c>
      <c r="P40" s="113" t="s">
        <v>49</v>
      </c>
      <c r="Q40" s="113" t="s">
        <v>288</v>
      </c>
      <c r="R40" s="121" t="s">
        <v>305</v>
      </c>
      <c r="S40" s="55" t="s">
        <v>114</v>
      </c>
    </row>
    <row r="41" spans="1:19" s="22" customFormat="1" ht="25.5">
      <c r="A41" s="56">
        <v>39</v>
      </c>
      <c r="B41" s="57" t="s">
        <v>115</v>
      </c>
      <c r="C41" s="114" t="s">
        <v>141</v>
      </c>
      <c r="D41" s="114" t="s">
        <v>188</v>
      </c>
      <c r="E41" s="115" t="s">
        <v>64</v>
      </c>
      <c r="F41" s="116">
        <v>3783.85</v>
      </c>
      <c r="G41" s="117" t="s">
        <v>13</v>
      </c>
      <c r="H41" s="118">
        <v>39797</v>
      </c>
      <c r="I41" s="118">
        <v>39844</v>
      </c>
      <c r="J41" s="43">
        <f ca="1" t="shared" si="0"/>
        <v>41082</v>
      </c>
      <c r="K41" s="40" t="str">
        <f t="shared" si="1"/>
        <v>Vencido</v>
      </c>
      <c r="L41" s="119">
        <v>23006</v>
      </c>
      <c r="M41" s="120">
        <v>454</v>
      </c>
      <c r="N41" s="119">
        <v>2008</v>
      </c>
      <c r="O41" s="113" t="s">
        <v>85</v>
      </c>
      <c r="P41" s="113" t="s">
        <v>46</v>
      </c>
      <c r="Q41" s="113" t="s">
        <v>289</v>
      </c>
      <c r="R41" s="122">
        <v>39797</v>
      </c>
      <c r="S41" s="55" t="s">
        <v>114</v>
      </c>
    </row>
    <row r="42" spans="1:19" s="22" customFormat="1" ht="87" customHeight="1">
      <c r="A42" s="112">
        <v>40</v>
      </c>
      <c r="B42" s="113" t="s">
        <v>115</v>
      </c>
      <c r="C42" s="114" t="s">
        <v>142</v>
      </c>
      <c r="D42" s="114" t="s">
        <v>189</v>
      </c>
      <c r="E42" s="115" t="s">
        <v>226</v>
      </c>
      <c r="F42" s="116">
        <v>150735</v>
      </c>
      <c r="G42" s="117" t="s">
        <v>236</v>
      </c>
      <c r="H42" s="118">
        <v>39822</v>
      </c>
      <c r="I42" s="118">
        <v>40918</v>
      </c>
      <c r="J42" s="43">
        <f ca="1" t="shared" si="0"/>
        <v>41082</v>
      </c>
      <c r="K42" s="40" t="str">
        <f t="shared" si="1"/>
        <v>Vencido</v>
      </c>
      <c r="L42" s="119">
        <v>23006</v>
      </c>
      <c r="M42" s="120">
        <v>503</v>
      </c>
      <c r="N42" s="119">
        <v>2008</v>
      </c>
      <c r="O42" s="113" t="s">
        <v>259</v>
      </c>
      <c r="P42" s="113" t="s">
        <v>49</v>
      </c>
      <c r="Q42" s="113" t="s">
        <v>290</v>
      </c>
      <c r="R42" s="121" t="s">
        <v>306</v>
      </c>
      <c r="S42" s="55" t="s">
        <v>114</v>
      </c>
    </row>
    <row r="43" spans="1:19" s="22" customFormat="1" ht="51">
      <c r="A43" s="112">
        <v>41</v>
      </c>
      <c r="B43" s="113" t="s">
        <v>115</v>
      </c>
      <c r="C43" s="114" t="s">
        <v>143</v>
      </c>
      <c r="D43" s="114" t="s">
        <v>190</v>
      </c>
      <c r="E43" s="115" t="s">
        <v>227</v>
      </c>
      <c r="F43" s="116">
        <v>1737183.49</v>
      </c>
      <c r="G43" s="117" t="s">
        <v>236</v>
      </c>
      <c r="H43" s="118">
        <v>39797</v>
      </c>
      <c r="I43" s="118">
        <v>40603</v>
      </c>
      <c r="J43" s="43">
        <f ca="1" t="shared" si="0"/>
        <v>41082</v>
      </c>
      <c r="K43" s="40" t="str">
        <f t="shared" si="1"/>
        <v>Vencido</v>
      </c>
      <c r="L43" s="119">
        <v>23006</v>
      </c>
      <c r="M43" s="120">
        <v>538</v>
      </c>
      <c r="N43" s="119">
        <v>2008</v>
      </c>
      <c r="O43" s="113" t="s">
        <v>260</v>
      </c>
      <c r="P43" s="113" t="s">
        <v>46</v>
      </c>
      <c r="Q43" s="113" t="s">
        <v>291</v>
      </c>
      <c r="R43" s="121" t="s">
        <v>307</v>
      </c>
      <c r="S43" s="55" t="s">
        <v>114</v>
      </c>
    </row>
    <row r="44" spans="1:19" s="22" customFormat="1" ht="25.5">
      <c r="A44" s="112">
        <v>42</v>
      </c>
      <c r="B44" s="113" t="s">
        <v>115</v>
      </c>
      <c r="C44" s="114" t="s">
        <v>144</v>
      </c>
      <c r="D44" s="114" t="s">
        <v>191</v>
      </c>
      <c r="E44" s="115" t="s">
        <v>228</v>
      </c>
      <c r="F44" s="116">
        <v>261672</v>
      </c>
      <c r="G44" s="117" t="s">
        <v>236</v>
      </c>
      <c r="H44" s="118">
        <v>39797</v>
      </c>
      <c r="I44" s="118">
        <v>40527</v>
      </c>
      <c r="J44" s="43">
        <f ca="1" t="shared" si="0"/>
        <v>41082</v>
      </c>
      <c r="K44" s="40" t="str">
        <f t="shared" si="1"/>
        <v>Vencido</v>
      </c>
      <c r="L44" s="119">
        <v>23006</v>
      </c>
      <c r="M44" s="120">
        <v>537</v>
      </c>
      <c r="N44" s="119">
        <v>2008</v>
      </c>
      <c r="O44" s="113" t="s">
        <v>51</v>
      </c>
      <c r="P44" s="113" t="s">
        <v>46</v>
      </c>
      <c r="Q44" s="113" t="s">
        <v>292</v>
      </c>
      <c r="R44" s="121" t="s">
        <v>308</v>
      </c>
      <c r="S44" s="55" t="s">
        <v>114</v>
      </c>
    </row>
    <row r="45" spans="1:19" s="22" customFormat="1" ht="25.5">
      <c r="A45" s="56">
        <v>43</v>
      </c>
      <c r="B45" s="57" t="s">
        <v>115</v>
      </c>
      <c r="C45" s="114" t="s">
        <v>145</v>
      </c>
      <c r="D45" s="114" t="s">
        <v>192</v>
      </c>
      <c r="E45" s="115" t="s">
        <v>229</v>
      </c>
      <c r="F45" s="116">
        <v>120000</v>
      </c>
      <c r="G45" s="117" t="s">
        <v>13</v>
      </c>
      <c r="H45" s="118">
        <v>39815</v>
      </c>
      <c r="I45" s="118">
        <v>39958</v>
      </c>
      <c r="J45" s="43">
        <f ca="1" t="shared" si="0"/>
        <v>41082</v>
      </c>
      <c r="K45" s="40" t="str">
        <f t="shared" si="1"/>
        <v>Vencido</v>
      </c>
      <c r="L45" s="119">
        <v>23006</v>
      </c>
      <c r="M45" s="120">
        <v>550</v>
      </c>
      <c r="N45" s="119">
        <v>2008</v>
      </c>
      <c r="O45" s="113" t="s">
        <v>58</v>
      </c>
      <c r="P45" s="113" t="s">
        <v>49</v>
      </c>
      <c r="Q45" s="113" t="s">
        <v>293</v>
      </c>
      <c r="R45" s="122">
        <v>39815</v>
      </c>
      <c r="S45" s="55" t="s">
        <v>114</v>
      </c>
    </row>
    <row r="46" spans="1:19" s="22" customFormat="1" ht="51">
      <c r="A46" s="112">
        <v>44</v>
      </c>
      <c r="B46" s="113" t="s">
        <v>115</v>
      </c>
      <c r="C46" s="114" t="s">
        <v>146</v>
      </c>
      <c r="D46" s="114" t="s">
        <v>193</v>
      </c>
      <c r="E46" s="115" t="s">
        <v>230</v>
      </c>
      <c r="F46" s="116">
        <v>3750011.92</v>
      </c>
      <c r="G46" s="117" t="s">
        <v>13</v>
      </c>
      <c r="H46" s="118">
        <v>39801</v>
      </c>
      <c r="I46" s="118">
        <v>40786</v>
      </c>
      <c r="J46" s="43">
        <f ca="1" t="shared" si="0"/>
        <v>41082</v>
      </c>
      <c r="K46" s="40" t="str">
        <f t="shared" si="1"/>
        <v>Vencido</v>
      </c>
      <c r="L46" s="119">
        <v>23006</v>
      </c>
      <c r="M46" s="120">
        <v>483</v>
      </c>
      <c r="N46" s="119">
        <v>2008</v>
      </c>
      <c r="O46" s="113" t="s">
        <v>261</v>
      </c>
      <c r="P46" s="113" t="s">
        <v>49</v>
      </c>
      <c r="Q46" s="113" t="s">
        <v>294</v>
      </c>
      <c r="R46" s="121" t="s">
        <v>309</v>
      </c>
      <c r="S46" s="55" t="s">
        <v>114</v>
      </c>
    </row>
    <row r="47" spans="1:19" s="22" customFormat="1" ht="76.5">
      <c r="A47" s="56">
        <v>45</v>
      </c>
      <c r="B47" s="57" t="s">
        <v>115</v>
      </c>
      <c r="C47" s="114" t="s">
        <v>147</v>
      </c>
      <c r="D47" s="114" t="s">
        <v>194</v>
      </c>
      <c r="E47" s="115" t="s">
        <v>231</v>
      </c>
      <c r="F47" s="116">
        <v>1440863.26</v>
      </c>
      <c r="G47" s="117" t="s">
        <v>13</v>
      </c>
      <c r="H47" s="118">
        <v>39808</v>
      </c>
      <c r="I47" s="118">
        <v>40476</v>
      </c>
      <c r="J47" s="43">
        <f ca="1" t="shared" si="0"/>
        <v>41082</v>
      </c>
      <c r="K47" s="40" t="str">
        <f t="shared" si="1"/>
        <v>Vencido</v>
      </c>
      <c r="L47" s="119">
        <v>23006</v>
      </c>
      <c r="M47" s="120">
        <v>232</v>
      </c>
      <c r="N47" s="119">
        <v>2008</v>
      </c>
      <c r="O47" s="113" t="s">
        <v>262</v>
      </c>
      <c r="P47" s="113" t="s">
        <v>80</v>
      </c>
      <c r="Q47" s="113" t="s">
        <v>295</v>
      </c>
      <c r="R47" s="121" t="s">
        <v>310</v>
      </c>
      <c r="S47" s="55" t="s">
        <v>114</v>
      </c>
    </row>
    <row r="48" spans="1:19" s="22" customFormat="1" ht="38.25">
      <c r="A48" s="112">
        <v>46</v>
      </c>
      <c r="B48" s="113" t="s">
        <v>115</v>
      </c>
      <c r="C48" s="114" t="s">
        <v>148</v>
      </c>
      <c r="D48" s="114" t="s">
        <v>195</v>
      </c>
      <c r="E48" s="115" t="s">
        <v>232</v>
      </c>
      <c r="F48" s="116">
        <v>3670</v>
      </c>
      <c r="G48" s="117" t="s">
        <v>13</v>
      </c>
      <c r="H48" s="118">
        <v>39814</v>
      </c>
      <c r="I48" s="118">
        <v>40178</v>
      </c>
      <c r="J48" s="43">
        <f ca="1" t="shared" si="0"/>
        <v>41082</v>
      </c>
      <c r="K48" s="40" t="str">
        <f t="shared" si="1"/>
        <v>Vencido</v>
      </c>
      <c r="L48" s="119">
        <v>23006</v>
      </c>
      <c r="M48" s="120">
        <v>570</v>
      </c>
      <c r="N48" s="119">
        <v>2008</v>
      </c>
      <c r="O48" s="113" t="s">
        <v>52</v>
      </c>
      <c r="P48" s="113" t="s">
        <v>49</v>
      </c>
      <c r="Q48" s="113" t="s">
        <v>296</v>
      </c>
      <c r="R48" s="122">
        <v>39842</v>
      </c>
      <c r="S48" s="55" t="s">
        <v>114</v>
      </c>
    </row>
    <row r="49" spans="1:19" s="22" customFormat="1" ht="25.5">
      <c r="A49" s="56">
        <v>47</v>
      </c>
      <c r="B49" s="57" t="s">
        <v>115</v>
      </c>
      <c r="C49" s="114" t="s">
        <v>149</v>
      </c>
      <c r="D49" s="114" t="s">
        <v>196</v>
      </c>
      <c r="E49" s="115" t="s">
        <v>233</v>
      </c>
      <c r="F49" s="116">
        <v>15051.85</v>
      </c>
      <c r="G49" s="117" t="s">
        <v>236</v>
      </c>
      <c r="H49" s="118">
        <v>39800</v>
      </c>
      <c r="I49" s="118">
        <v>40164</v>
      </c>
      <c r="J49" s="43">
        <f ca="1" t="shared" si="0"/>
        <v>41082</v>
      </c>
      <c r="K49" s="40" t="str">
        <f t="shared" si="1"/>
        <v>Vencido</v>
      </c>
      <c r="L49" s="119">
        <v>23006</v>
      </c>
      <c r="M49" s="120">
        <v>266</v>
      </c>
      <c r="N49" s="119">
        <v>2008</v>
      </c>
      <c r="O49" s="113" t="s">
        <v>263</v>
      </c>
      <c r="P49" s="113" t="s">
        <v>54</v>
      </c>
      <c r="Q49" s="113" t="s">
        <v>297</v>
      </c>
      <c r="R49" s="122">
        <v>39800</v>
      </c>
      <c r="S49" s="55" t="s">
        <v>114</v>
      </c>
    </row>
    <row r="50" spans="1:19" s="22" customFormat="1" ht="25.5">
      <c r="A50" s="112">
        <v>48</v>
      </c>
      <c r="B50" s="113" t="s">
        <v>115</v>
      </c>
      <c r="C50" s="114" t="s">
        <v>150</v>
      </c>
      <c r="D50" s="114" t="s">
        <v>197</v>
      </c>
      <c r="E50" s="115" t="s">
        <v>87</v>
      </c>
      <c r="F50" s="116">
        <v>645930</v>
      </c>
      <c r="G50" s="117" t="s">
        <v>13</v>
      </c>
      <c r="H50" s="118">
        <v>39815</v>
      </c>
      <c r="I50" s="118">
        <v>40178</v>
      </c>
      <c r="J50" s="43">
        <f ca="1" t="shared" si="0"/>
        <v>41082</v>
      </c>
      <c r="K50" s="40" t="str">
        <f t="shared" si="1"/>
        <v>Vencido</v>
      </c>
      <c r="L50" s="119">
        <v>23006</v>
      </c>
      <c r="M50" s="120">
        <v>635</v>
      </c>
      <c r="N50" s="119">
        <v>2008</v>
      </c>
      <c r="O50" s="113" t="s">
        <v>255</v>
      </c>
      <c r="P50" s="113" t="s">
        <v>49</v>
      </c>
      <c r="Q50" s="113" t="s">
        <v>298</v>
      </c>
      <c r="R50" s="122">
        <v>39815</v>
      </c>
      <c r="S50" s="55" t="s">
        <v>114</v>
      </c>
    </row>
    <row r="51" spans="1:19" s="22" customFormat="1" ht="38.25">
      <c r="A51" s="56">
        <v>49</v>
      </c>
      <c r="B51" s="57" t="s">
        <v>115</v>
      </c>
      <c r="C51" s="58" t="s">
        <v>151</v>
      </c>
      <c r="D51" s="58" t="s">
        <v>198</v>
      </c>
      <c r="E51" s="59" t="s">
        <v>234</v>
      </c>
      <c r="F51" s="60">
        <v>3150</v>
      </c>
      <c r="G51" s="61" t="s">
        <v>13</v>
      </c>
      <c r="H51" s="62">
        <v>39808</v>
      </c>
      <c r="I51" s="62">
        <v>39813</v>
      </c>
      <c r="J51" s="43">
        <f ca="1" t="shared" si="0"/>
        <v>41082</v>
      </c>
      <c r="K51" s="40" t="str">
        <f t="shared" si="1"/>
        <v>Vencido</v>
      </c>
      <c r="L51" s="123">
        <v>23006</v>
      </c>
      <c r="M51" s="124">
        <v>483</v>
      </c>
      <c r="N51" s="123">
        <v>2008</v>
      </c>
      <c r="O51" s="57" t="s">
        <v>261</v>
      </c>
      <c r="P51" s="57" t="s">
        <v>54</v>
      </c>
      <c r="Q51" s="57" t="s">
        <v>299</v>
      </c>
      <c r="R51" s="125">
        <v>39839</v>
      </c>
      <c r="S51" s="55" t="s">
        <v>114</v>
      </c>
    </row>
  </sheetData>
  <sheetProtection/>
  <autoFilter ref="A2:S51"/>
  <mergeCells count="4">
    <mergeCell ref="A1:B1"/>
    <mergeCell ref="P1:Q1"/>
    <mergeCell ref="H1:I1"/>
    <mergeCell ref="L1:O1"/>
  </mergeCells>
  <conditionalFormatting sqref="K3:K65214">
    <cfRule type="cellIs" priority="25" dxfId="0" operator="between" stopIfTrue="1">
      <formula>I5-90</formula>
      <formula>"i3"</formula>
    </cfRule>
  </conditionalFormatting>
  <conditionalFormatting sqref="K2">
    <cfRule type="cellIs" priority="28" dxfId="0" operator="between" stopIfTrue="1">
      <formula>I3-90</formula>
      <formula>"i3"</formula>
    </cfRule>
  </conditionalFormatting>
  <conditionalFormatting sqref="K65215:K65536">
    <cfRule type="cellIs" priority="30" dxfId="0" operator="between" stopIfTrue="1">
      <formula>I2-90</formula>
      <formula>"i3"</formula>
    </cfRule>
  </conditionalFormatting>
  <conditionalFormatting sqref="K3:K51">
    <cfRule type="cellIs" priority="2" dxfId="0" operator="between" stopIfTrue="1">
      <formula>I5-90</formula>
      <formula>"i3"</formula>
    </cfRule>
  </conditionalFormatting>
  <conditionalFormatting sqref="K3">
    <cfRule type="cellIs" priority="1" dxfId="0" operator="between" stopIfTrue="1">
      <formula>I5-90</formula>
      <formula>"i3"</formula>
    </cfRule>
  </conditionalFormatting>
  <hyperlinks>
    <hyperlink ref="A35" location="'Termos Aditivos'!A35" display="'Termos Aditivos'!A35"/>
    <hyperlink ref="A34" location="'Termos Aditivos'!A35" display="'Termos Aditivos'!A35"/>
    <hyperlink ref="A31" location="'Termos Aditivos'!A35" display="'Termos Aditivos'!A35"/>
    <hyperlink ref="A5" location="'Termos Aditivos'!A35" display="'Termos Aditivos'!A35"/>
    <hyperlink ref="A8" location="'Termos Aditivos'!A35" display="'Termos Aditivos'!A35"/>
    <hyperlink ref="A39" location="'Termos Aditivos'!A35" display="'Termos Aditivos'!A35"/>
    <hyperlink ref="A33" location="'Termos Aditivos'!A35" display="'Termos Aditivos'!A35"/>
    <hyperlink ref="A37" location="'Termos Aditivos'!A35" display="'Termos Aditivos'!A35"/>
  </hyperlinks>
  <printOptions horizontalCentered="1"/>
  <pageMargins left="0.2755905511811024" right="0.1968503937007874" top="0.2362204724409449" bottom="0.2362204724409449" header="0.15748031496062992" footer="0.15748031496062992"/>
  <pageSetup horizontalDpi="600" verticalDpi="600" orientation="landscape" paperSize="9" scale="60" r:id="rId7"/>
  <headerFooter alignWithMargins="0">
    <oddHeader>&amp;C&amp;"Arial,Negrito"&amp;16CONTRATOS DE 2009</oddHeader>
    <oddFooter>&amp;L&amp;Z&amp;F&amp;R&amp;D
&amp;P</oddFooter>
  </headerFooter>
  <rowBreaks count="1" manualBreakCount="1">
    <brk id="30" max="255" man="1"/>
  </rowBreaks>
  <legacyDrawing r:id="rId6"/>
  <oleObjects>
    <oleObject progId="Word.Picture.8" shapeId="228990" r:id="rId2"/>
    <oleObject progId="Word.Picture.8" shapeId="238814" r:id="rId3"/>
    <oleObject progId="Word.Picture.8" shapeId="42828" r:id="rId4"/>
    <oleObject progId="Word.Picture.8" shapeId="4282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SheetLayoutView="100" zoomScalePageLayoutView="0" workbookViewId="0" topLeftCell="A1">
      <pane xSplit="3" ySplit="2" topLeftCell="D35" activePane="bottomRight" state="frozen"/>
      <selection pane="topLeft" activeCell="A1" sqref="A1"/>
      <selection pane="topRight" activeCell="C1" sqref="C1"/>
      <selection pane="bottomLeft" activeCell="I2" sqref="I2"/>
      <selection pane="bottomRight" activeCell="A35" sqref="A35"/>
    </sheetView>
  </sheetViews>
  <sheetFormatPr defaultColWidth="9.140625" defaultRowHeight="12.75"/>
  <cols>
    <col min="1" max="1" width="4.7109375" style="133" customWidth="1"/>
    <col min="2" max="2" width="5.140625" style="133" customWidth="1"/>
    <col min="3" max="3" width="6.7109375" style="181" customWidth="1"/>
    <col min="4" max="4" width="13.7109375" style="182" bestFit="1" customWidth="1"/>
    <col min="5" max="5" width="8.00390625" style="183" bestFit="1" customWidth="1"/>
    <col min="6" max="6" width="13.7109375" style="184" bestFit="1" customWidth="1"/>
    <col min="7" max="7" width="7.421875" style="185" bestFit="1" customWidth="1"/>
    <col min="8" max="8" width="10.421875" style="186" customWidth="1"/>
    <col min="9" max="9" width="12.00390625" style="133" bestFit="1" customWidth="1"/>
    <col min="10" max="10" width="7.7109375" style="133" customWidth="1"/>
    <col min="11" max="11" width="10.28125" style="186" customWidth="1"/>
    <col min="12" max="12" width="10.57421875" style="186" customWidth="1"/>
    <col min="13" max="13" width="9.421875" style="186" customWidth="1"/>
    <col min="14" max="14" width="10.421875" style="186" customWidth="1"/>
    <col min="15" max="15" width="10.7109375" style="186" customWidth="1"/>
    <col min="16" max="16" width="14.421875" style="186" customWidth="1"/>
    <col min="17" max="17" width="31.140625" style="187" customWidth="1"/>
    <col min="18" max="16384" width="9.140625" style="133" customWidth="1"/>
  </cols>
  <sheetData>
    <row r="1" spans="1:17" ht="18" customHeight="1" thickBot="1" thickTop="1">
      <c r="A1" s="126" t="s">
        <v>311</v>
      </c>
      <c r="B1" s="126"/>
      <c r="C1" s="127" t="s">
        <v>312</v>
      </c>
      <c r="D1" s="128" t="s">
        <v>313</v>
      </c>
      <c r="E1" s="129"/>
      <c r="F1" s="128" t="s">
        <v>314</v>
      </c>
      <c r="G1" s="129"/>
      <c r="H1" s="128" t="s">
        <v>315</v>
      </c>
      <c r="I1" s="129"/>
      <c r="J1" s="130" t="s">
        <v>316</v>
      </c>
      <c r="K1" s="131" t="s">
        <v>317</v>
      </c>
      <c r="L1" s="131" t="s">
        <v>318</v>
      </c>
      <c r="M1" s="131" t="s">
        <v>319</v>
      </c>
      <c r="N1" s="131" t="s">
        <v>320</v>
      </c>
      <c r="O1" s="131" t="s">
        <v>321</v>
      </c>
      <c r="P1" s="131" t="s">
        <v>322</v>
      </c>
      <c r="Q1" s="132" t="s">
        <v>323</v>
      </c>
    </row>
    <row r="2" spans="1:17" ht="61.5" customHeight="1" thickBot="1">
      <c r="A2" s="134" t="s">
        <v>4</v>
      </c>
      <c r="B2" s="134" t="s">
        <v>5</v>
      </c>
      <c r="C2" s="135"/>
      <c r="D2" s="136" t="s">
        <v>9</v>
      </c>
      <c r="E2" s="137" t="s">
        <v>324</v>
      </c>
      <c r="F2" s="136" t="s">
        <v>9</v>
      </c>
      <c r="G2" s="137" t="s">
        <v>324</v>
      </c>
      <c r="H2" s="138" t="s">
        <v>7</v>
      </c>
      <c r="I2" s="134" t="s">
        <v>8</v>
      </c>
      <c r="J2" s="139"/>
      <c r="K2" s="140"/>
      <c r="L2" s="140"/>
      <c r="M2" s="140"/>
      <c r="N2" s="140"/>
      <c r="O2" s="140"/>
      <c r="P2" s="140"/>
      <c r="Q2" s="141"/>
    </row>
    <row r="3" spans="1:17" ht="13.5" thickTop="1">
      <c r="A3" s="142" t="s">
        <v>15</v>
      </c>
      <c r="B3" s="142" t="s">
        <v>115</v>
      </c>
      <c r="C3" s="143"/>
      <c r="D3" s="144"/>
      <c r="E3" s="145"/>
      <c r="F3" s="144"/>
      <c r="G3" s="146"/>
      <c r="H3" s="147"/>
      <c r="I3" s="147"/>
      <c r="J3" s="148"/>
      <c r="K3" s="149"/>
      <c r="L3" s="149"/>
      <c r="M3" s="149"/>
      <c r="N3" s="149"/>
      <c r="O3" s="149"/>
      <c r="P3" s="149"/>
      <c r="Q3" s="150"/>
    </row>
    <row r="4" spans="1:17" ht="12.75">
      <c r="A4" s="142" t="s">
        <v>16</v>
      </c>
      <c r="B4" s="142" t="s">
        <v>115</v>
      </c>
      <c r="C4" s="143"/>
      <c r="D4" s="144"/>
      <c r="E4" s="145"/>
      <c r="F4" s="144"/>
      <c r="G4" s="146"/>
      <c r="H4" s="147"/>
      <c r="I4" s="147"/>
      <c r="J4" s="148"/>
      <c r="K4" s="149"/>
      <c r="L4" s="149"/>
      <c r="M4" s="149"/>
      <c r="N4" s="149"/>
      <c r="O4" s="149"/>
      <c r="P4" s="149"/>
      <c r="Q4" s="150"/>
    </row>
    <row r="5" spans="1:17" ht="38.25">
      <c r="A5" s="142" t="s">
        <v>17</v>
      </c>
      <c r="B5" s="142" t="s">
        <v>115</v>
      </c>
      <c r="C5" s="143" t="s">
        <v>48</v>
      </c>
      <c r="D5" s="144"/>
      <c r="E5" s="145"/>
      <c r="F5" s="144"/>
      <c r="G5" s="146"/>
      <c r="H5" s="147">
        <v>39814</v>
      </c>
      <c r="I5" s="147">
        <v>40178</v>
      </c>
      <c r="J5" s="148" t="s">
        <v>325</v>
      </c>
      <c r="K5" s="149"/>
      <c r="L5" s="149" t="s">
        <v>326</v>
      </c>
      <c r="M5" s="149" t="s">
        <v>326</v>
      </c>
      <c r="N5" s="149"/>
      <c r="O5" s="149" t="s">
        <v>326</v>
      </c>
      <c r="P5" s="149" t="s">
        <v>326</v>
      </c>
      <c r="Q5" s="150" t="s">
        <v>327</v>
      </c>
    </row>
    <row r="6" spans="1:17" ht="12.75">
      <c r="A6" s="142" t="s">
        <v>18</v>
      </c>
      <c r="B6" s="142" t="s">
        <v>115</v>
      </c>
      <c r="C6" s="143"/>
      <c r="D6" s="144"/>
      <c r="E6" s="145"/>
      <c r="F6" s="144"/>
      <c r="G6" s="146"/>
      <c r="H6" s="147"/>
      <c r="I6" s="147"/>
      <c r="J6" s="148"/>
      <c r="K6" s="149"/>
      <c r="L6" s="149"/>
      <c r="M6" s="149"/>
      <c r="N6" s="149"/>
      <c r="O6" s="149"/>
      <c r="P6" s="149"/>
      <c r="Q6" s="150"/>
    </row>
    <row r="7" spans="1:17" ht="12.75">
      <c r="A7" s="151" t="s">
        <v>19</v>
      </c>
      <c r="B7" s="151" t="s">
        <v>115</v>
      </c>
      <c r="C7" s="152"/>
      <c r="D7" s="144"/>
      <c r="E7" s="145"/>
      <c r="F7" s="144"/>
      <c r="G7" s="146"/>
      <c r="H7" s="147"/>
      <c r="I7" s="147"/>
      <c r="J7" s="148"/>
      <c r="K7" s="149"/>
      <c r="L7" s="149"/>
      <c r="M7" s="149"/>
      <c r="N7" s="149"/>
      <c r="O7" s="149"/>
      <c r="P7" s="149"/>
      <c r="Q7" s="150"/>
    </row>
    <row r="8" spans="1:17" ht="38.25">
      <c r="A8" s="142" t="s">
        <v>20</v>
      </c>
      <c r="B8" s="151" t="s">
        <v>115</v>
      </c>
      <c r="C8" s="143" t="s">
        <v>328</v>
      </c>
      <c r="D8" s="144"/>
      <c r="E8" s="145"/>
      <c r="F8" s="144"/>
      <c r="G8" s="146"/>
      <c r="H8" s="147">
        <v>39859</v>
      </c>
      <c r="I8" s="147">
        <v>40223</v>
      </c>
      <c r="J8" s="148" t="s">
        <v>325</v>
      </c>
      <c r="K8" s="149"/>
      <c r="L8" s="149" t="s">
        <v>326</v>
      </c>
      <c r="M8" s="149" t="s">
        <v>326</v>
      </c>
      <c r="N8" s="149"/>
      <c r="O8" s="149" t="s">
        <v>326</v>
      </c>
      <c r="P8" s="149" t="s">
        <v>326</v>
      </c>
      <c r="Q8" s="150" t="s">
        <v>327</v>
      </c>
    </row>
    <row r="9" spans="1:17" ht="12.75">
      <c r="A9" s="142" t="s">
        <v>21</v>
      </c>
      <c r="B9" s="151" t="s">
        <v>115</v>
      </c>
      <c r="C9" s="143"/>
      <c r="D9" s="144"/>
      <c r="E9" s="145"/>
      <c r="F9" s="144"/>
      <c r="G9" s="146"/>
      <c r="H9" s="147"/>
      <c r="I9" s="147"/>
      <c r="J9" s="148"/>
      <c r="K9" s="149"/>
      <c r="L9" s="149"/>
      <c r="M9" s="149"/>
      <c r="N9" s="149"/>
      <c r="O9" s="149"/>
      <c r="P9" s="149"/>
      <c r="Q9" s="153"/>
    </row>
    <row r="10" spans="1:17" ht="12.75">
      <c r="A10" s="142" t="s">
        <v>22</v>
      </c>
      <c r="B10" s="151" t="s">
        <v>115</v>
      </c>
      <c r="C10" s="152"/>
      <c r="D10" s="154"/>
      <c r="E10" s="155"/>
      <c r="F10" s="154"/>
      <c r="G10" s="146"/>
      <c r="H10" s="147"/>
      <c r="I10" s="147"/>
      <c r="J10" s="148"/>
      <c r="K10" s="149"/>
      <c r="L10" s="149"/>
      <c r="M10" s="149"/>
      <c r="N10" s="149"/>
      <c r="O10" s="149"/>
      <c r="P10" s="149"/>
      <c r="Q10" s="153"/>
    </row>
    <row r="11" spans="1:17" ht="12.75">
      <c r="A11" s="151" t="s">
        <v>23</v>
      </c>
      <c r="B11" s="151" t="s">
        <v>115</v>
      </c>
      <c r="C11" s="152" t="s">
        <v>48</v>
      </c>
      <c r="D11" s="144">
        <v>907.5</v>
      </c>
      <c r="E11" s="145">
        <f>(D11/'[1]2008'!F11)</f>
        <v>0.16864895000929195</v>
      </c>
      <c r="F11" s="144">
        <f>('[1]2008'!F11*0.25)-'Termos Aditivos'!D11</f>
        <v>437.75</v>
      </c>
      <c r="G11" s="146">
        <f>25%-E11</f>
        <v>0.08135104999070805</v>
      </c>
      <c r="H11" s="147">
        <v>39563</v>
      </c>
      <c r="I11" s="147">
        <v>39748</v>
      </c>
      <c r="J11" s="148" t="s">
        <v>329</v>
      </c>
      <c r="K11" s="149"/>
      <c r="L11" s="149" t="s">
        <v>326</v>
      </c>
      <c r="M11" s="149" t="s">
        <v>326</v>
      </c>
      <c r="N11" s="149">
        <v>39575</v>
      </c>
      <c r="O11" s="149" t="s">
        <v>326</v>
      </c>
      <c r="P11" s="149" t="s">
        <v>326</v>
      </c>
      <c r="Q11" s="150"/>
    </row>
    <row r="12" spans="1:17" ht="12.75">
      <c r="A12" s="142" t="s">
        <v>24</v>
      </c>
      <c r="B12" s="142" t="s">
        <v>115</v>
      </c>
      <c r="C12" s="143"/>
      <c r="D12" s="144"/>
      <c r="E12" s="145"/>
      <c r="F12" s="144"/>
      <c r="G12" s="146"/>
      <c r="H12" s="147"/>
      <c r="I12" s="147"/>
      <c r="J12" s="148"/>
      <c r="K12" s="149"/>
      <c r="L12" s="149"/>
      <c r="M12" s="149"/>
      <c r="N12" s="149"/>
      <c r="O12" s="149"/>
      <c r="P12" s="149"/>
      <c r="Q12" s="150"/>
    </row>
    <row r="13" spans="1:17" ht="12.75">
      <c r="A13" s="151" t="s">
        <v>25</v>
      </c>
      <c r="B13" s="151" t="s">
        <v>115</v>
      </c>
      <c r="C13" s="143"/>
      <c r="D13" s="144"/>
      <c r="E13" s="145"/>
      <c r="F13" s="144"/>
      <c r="G13" s="146"/>
      <c r="H13" s="147"/>
      <c r="I13" s="147"/>
      <c r="J13" s="148"/>
      <c r="K13" s="149"/>
      <c r="L13" s="149"/>
      <c r="M13" s="149"/>
      <c r="N13" s="149"/>
      <c r="O13" s="149"/>
      <c r="P13" s="149"/>
      <c r="Q13" s="150"/>
    </row>
    <row r="14" spans="1:17" ht="12.75">
      <c r="A14" s="142" t="s">
        <v>26</v>
      </c>
      <c r="B14" s="142" t="s">
        <v>115</v>
      </c>
      <c r="C14" s="143"/>
      <c r="D14" s="144"/>
      <c r="E14" s="145"/>
      <c r="F14" s="144"/>
      <c r="G14" s="146"/>
      <c r="H14" s="147"/>
      <c r="I14" s="147"/>
      <c r="J14" s="148"/>
      <c r="K14" s="149"/>
      <c r="L14" s="149"/>
      <c r="M14" s="149"/>
      <c r="N14" s="149"/>
      <c r="O14" s="149"/>
      <c r="P14" s="149"/>
      <c r="Q14" s="150"/>
    </row>
    <row r="15" spans="1:17" ht="12.75">
      <c r="A15" s="151" t="s">
        <v>27</v>
      </c>
      <c r="B15" s="151" t="s">
        <v>115</v>
      </c>
      <c r="C15" s="143"/>
      <c r="D15" s="144"/>
      <c r="E15" s="145"/>
      <c r="F15" s="144"/>
      <c r="G15" s="146"/>
      <c r="H15" s="147"/>
      <c r="I15" s="147"/>
      <c r="J15" s="148"/>
      <c r="K15" s="149"/>
      <c r="L15" s="149"/>
      <c r="M15" s="149"/>
      <c r="N15" s="149"/>
      <c r="O15" s="149"/>
      <c r="P15" s="149"/>
      <c r="Q15" s="150"/>
    </row>
    <row r="16" spans="1:17" ht="12.75">
      <c r="A16" s="142" t="s">
        <v>28</v>
      </c>
      <c r="B16" s="142" t="s">
        <v>115</v>
      </c>
      <c r="C16" s="143"/>
      <c r="D16" s="144"/>
      <c r="E16" s="145"/>
      <c r="F16" s="144"/>
      <c r="G16" s="146"/>
      <c r="H16" s="147"/>
      <c r="I16" s="147"/>
      <c r="J16" s="148"/>
      <c r="K16" s="149"/>
      <c r="L16" s="149"/>
      <c r="M16" s="149"/>
      <c r="N16" s="149"/>
      <c r="O16" s="149"/>
      <c r="P16" s="149"/>
      <c r="Q16" s="150"/>
    </row>
    <row r="17" spans="1:17" ht="12.75">
      <c r="A17" s="151" t="s">
        <v>29</v>
      </c>
      <c r="B17" s="151" t="s">
        <v>115</v>
      </c>
      <c r="C17" s="143"/>
      <c r="D17" s="144"/>
      <c r="E17" s="145"/>
      <c r="F17" s="144"/>
      <c r="G17" s="146"/>
      <c r="H17" s="147"/>
      <c r="I17" s="147"/>
      <c r="J17" s="148"/>
      <c r="K17" s="149"/>
      <c r="L17" s="149"/>
      <c r="M17" s="149"/>
      <c r="N17" s="149"/>
      <c r="O17" s="149"/>
      <c r="P17" s="149"/>
      <c r="Q17" s="150"/>
    </row>
    <row r="18" spans="1:17" ht="12.75">
      <c r="A18" s="142" t="s">
        <v>30</v>
      </c>
      <c r="B18" s="142" t="s">
        <v>115</v>
      </c>
      <c r="C18" s="143"/>
      <c r="D18" s="144"/>
      <c r="E18" s="145"/>
      <c r="F18" s="144"/>
      <c r="G18" s="146"/>
      <c r="H18" s="147"/>
      <c r="I18" s="147"/>
      <c r="J18" s="148"/>
      <c r="K18" s="149"/>
      <c r="L18" s="149"/>
      <c r="M18" s="149"/>
      <c r="N18" s="149"/>
      <c r="O18" s="149"/>
      <c r="P18" s="149"/>
      <c r="Q18" s="150"/>
    </row>
    <row r="19" spans="1:17" ht="12.75">
      <c r="A19" s="151" t="s">
        <v>31</v>
      </c>
      <c r="B19" s="151" t="s">
        <v>115</v>
      </c>
      <c r="C19" s="143"/>
      <c r="D19" s="144"/>
      <c r="E19" s="145"/>
      <c r="F19" s="144"/>
      <c r="G19" s="146"/>
      <c r="H19" s="147"/>
      <c r="I19" s="147"/>
      <c r="J19" s="148"/>
      <c r="K19" s="149"/>
      <c r="L19" s="149"/>
      <c r="M19" s="149"/>
      <c r="N19" s="149"/>
      <c r="O19" s="149"/>
      <c r="P19" s="149"/>
      <c r="Q19" s="150"/>
    </row>
    <row r="20" spans="1:17" ht="12.75">
      <c r="A20" s="142" t="s">
        <v>32</v>
      </c>
      <c r="B20" s="142" t="s">
        <v>115</v>
      </c>
      <c r="C20" s="143"/>
      <c r="D20" s="144"/>
      <c r="E20" s="145"/>
      <c r="F20" s="144"/>
      <c r="G20" s="146"/>
      <c r="H20" s="147"/>
      <c r="I20" s="147"/>
      <c r="J20" s="148"/>
      <c r="K20" s="149"/>
      <c r="L20" s="149"/>
      <c r="M20" s="149"/>
      <c r="N20" s="149"/>
      <c r="O20" s="149"/>
      <c r="P20" s="149"/>
      <c r="Q20" s="150"/>
    </row>
    <row r="21" spans="1:17" ht="12.75">
      <c r="A21" s="151" t="s">
        <v>33</v>
      </c>
      <c r="B21" s="151" t="s">
        <v>115</v>
      </c>
      <c r="C21" s="143"/>
      <c r="D21" s="144"/>
      <c r="E21" s="145"/>
      <c r="F21" s="144"/>
      <c r="G21" s="146"/>
      <c r="H21" s="147"/>
      <c r="I21" s="147"/>
      <c r="J21" s="148"/>
      <c r="K21" s="149"/>
      <c r="L21" s="149"/>
      <c r="M21" s="149"/>
      <c r="N21" s="149"/>
      <c r="O21" s="149"/>
      <c r="P21" s="149"/>
      <c r="Q21" s="150"/>
    </row>
    <row r="22" spans="1:17" ht="12.75">
      <c r="A22" s="142" t="s">
        <v>34</v>
      </c>
      <c r="B22" s="142" t="s">
        <v>115</v>
      </c>
      <c r="C22" s="143"/>
      <c r="D22" s="144"/>
      <c r="E22" s="145"/>
      <c r="F22" s="144"/>
      <c r="G22" s="146"/>
      <c r="H22" s="147"/>
      <c r="I22" s="147"/>
      <c r="J22" s="148"/>
      <c r="K22" s="149"/>
      <c r="L22" s="149"/>
      <c r="M22" s="149"/>
      <c r="N22" s="149"/>
      <c r="O22" s="149"/>
      <c r="P22" s="149"/>
      <c r="Q22" s="150"/>
    </row>
    <row r="23" spans="1:17" ht="12.75">
      <c r="A23" s="151" t="s">
        <v>35</v>
      </c>
      <c r="B23" s="151" t="s">
        <v>115</v>
      </c>
      <c r="C23" s="143"/>
      <c r="D23" s="144"/>
      <c r="E23" s="145"/>
      <c r="F23" s="144"/>
      <c r="G23" s="146"/>
      <c r="H23" s="147"/>
      <c r="I23" s="147"/>
      <c r="J23" s="148"/>
      <c r="K23" s="149"/>
      <c r="L23" s="149"/>
      <c r="M23" s="149"/>
      <c r="N23" s="149"/>
      <c r="O23" s="149"/>
      <c r="P23" s="149"/>
      <c r="Q23" s="150"/>
    </row>
    <row r="24" spans="1:17" ht="12.75">
      <c r="A24" s="142" t="s">
        <v>36</v>
      </c>
      <c r="B24" s="142" t="s">
        <v>115</v>
      </c>
      <c r="C24" s="143"/>
      <c r="D24" s="144"/>
      <c r="E24" s="145"/>
      <c r="F24" s="144"/>
      <c r="G24" s="146"/>
      <c r="H24" s="147"/>
      <c r="I24" s="147"/>
      <c r="J24" s="148"/>
      <c r="K24" s="149"/>
      <c r="L24" s="149"/>
      <c r="M24" s="149"/>
      <c r="N24" s="149"/>
      <c r="O24" s="149"/>
      <c r="P24" s="149"/>
      <c r="Q24" s="150"/>
    </row>
    <row r="25" spans="1:17" ht="12.75">
      <c r="A25" s="151" t="s">
        <v>37</v>
      </c>
      <c r="B25" s="151" t="s">
        <v>115</v>
      </c>
      <c r="C25" s="143"/>
      <c r="D25" s="144"/>
      <c r="E25" s="145"/>
      <c r="F25" s="144"/>
      <c r="G25" s="146"/>
      <c r="H25" s="147"/>
      <c r="I25" s="147"/>
      <c r="J25" s="148"/>
      <c r="K25" s="149"/>
      <c r="L25" s="149"/>
      <c r="M25" s="149"/>
      <c r="N25" s="149"/>
      <c r="O25" s="149"/>
      <c r="P25" s="149"/>
      <c r="Q25" s="150"/>
    </row>
    <row r="26" spans="1:17" s="165" customFormat="1" ht="12.75">
      <c r="A26" s="156" t="s">
        <v>38</v>
      </c>
      <c r="B26" s="156" t="s">
        <v>115</v>
      </c>
      <c r="C26" s="157"/>
      <c r="D26" s="158"/>
      <c r="E26" s="159"/>
      <c r="F26" s="158"/>
      <c r="G26" s="160"/>
      <c r="H26" s="161"/>
      <c r="I26" s="161"/>
      <c r="J26" s="162"/>
      <c r="K26" s="163"/>
      <c r="L26" s="163"/>
      <c r="M26" s="163"/>
      <c r="N26" s="163"/>
      <c r="O26" s="163"/>
      <c r="P26" s="163"/>
      <c r="Q26" s="164"/>
    </row>
    <row r="27" spans="1:17" ht="12.75">
      <c r="A27" s="151" t="s">
        <v>39</v>
      </c>
      <c r="B27" s="151" t="s">
        <v>115</v>
      </c>
      <c r="C27" s="143"/>
      <c r="D27" s="144"/>
      <c r="E27" s="145"/>
      <c r="F27" s="144"/>
      <c r="G27" s="146"/>
      <c r="H27" s="147"/>
      <c r="I27" s="147"/>
      <c r="J27" s="148"/>
      <c r="K27" s="149"/>
      <c r="L27" s="149"/>
      <c r="M27" s="149"/>
      <c r="N27" s="149"/>
      <c r="O27" s="149"/>
      <c r="P27" s="149"/>
      <c r="Q27" s="150"/>
    </row>
    <row r="28" spans="1:17" ht="12.75">
      <c r="A28" s="142" t="s">
        <v>40</v>
      </c>
      <c r="B28" s="142" t="s">
        <v>115</v>
      </c>
      <c r="C28" s="143"/>
      <c r="D28" s="144"/>
      <c r="E28" s="145"/>
      <c r="F28" s="144"/>
      <c r="G28" s="146"/>
      <c r="H28" s="147"/>
      <c r="I28" s="147"/>
      <c r="J28" s="148"/>
      <c r="K28" s="149"/>
      <c r="L28" s="149"/>
      <c r="M28" s="149"/>
      <c r="N28" s="149"/>
      <c r="O28" s="149"/>
      <c r="P28" s="149"/>
      <c r="Q28" s="150"/>
    </row>
    <row r="29" spans="1:17" ht="12.75">
      <c r="A29" s="151" t="s">
        <v>41</v>
      </c>
      <c r="B29" s="151" t="s">
        <v>115</v>
      </c>
      <c r="C29" s="143"/>
      <c r="D29" s="144"/>
      <c r="E29" s="145"/>
      <c r="F29" s="144"/>
      <c r="G29" s="146"/>
      <c r="H29" s="147"/>
      <c r="I29" s="147"/>
      <c r="J29" s="148"/>
      <c r="K29" s="149"/>
      <c r="L29" s="149"/>
      <c r="M29" s="149"/>
      <c r="N29" s="149"/>
      <c r="O29" s="149"/>
      <c r="P29" s="149"/>
      <c r="Q29" s="150"/>
    </row>
    <row r="30" spans="1:17" ht="12.75">
      <c r="A30" s="142" t="s">
        <v>42</v>
      </c>
      <c r="B30" s="142" t="s">
        <v>115</v>
      </c>
      <c r="C30" s="143"/>
      <c r="D30" s="144"/>
      <c r="E30" s="145"/>
      <c r="F30" s="144"/>
      <c r="G30" s="146"/>
      <c r="H30" s="147"/>
      <c r="I30" s="147"/>
      <c r="J30" s="148"/>
      <c r="K30" s="149"/>
      <c r="L30" s="149"/>
      <c r="M30" s="149"/>
      <c r="N30" s="149"/>
      <c r="O30" s="149"/>
      <c r="P30" s="149"/>
      <c r="Q30" s="150"/>
    </row>
    <row r="31" spans="1:17" ht="25.5">
      <c r="A31" s="151" t="s">
        <v>43</v>
      </c>
      <c r="B31" s="151" t="s">
        <v>115</v>
      </c>
      <c r="C31" s="143" t="s">
        <v>48</v>
      </c>
      <c r="D31" s="144">
        <v>6385.95</v>
      </c>
      <c r="E31" s="145"/>
      <c r="F31" s="144">
        <f>('[1]2008'!F31*0.25)-'Termos Aditivos'!D31</f>
        <v>10147.23</v>
      </c>
      <c r="G31" s="146">
        <f>25%-E31</f>
        <v>0.25</v>
      </c>
      <c r="H31" s="147"/>
      <c r="I31" s="147">
        <v>39794</v>
      </c>
      <c r="J31" s="148" t="s">
        <v>325</v>
      </c>
      <c r="K31" s="149"/>
      <c r="L31" s="149" t="s">
        <v>326</v>
      </c>
      <c r="M31" s="149" t="s">
        <v>326</v>
      </c>
      <c r="N31" s="149">
        <v>39777</v>
      </c>
      <c r="O31" s="149" t="s">
        <v>326</v>
      </c>
      <c r="P31" s="149" t="s">
        <v>326</v>
      </c>
      <c r="Q31" s="150" t="s">
        <v>330</v>
      </c>
    </row>
    <row r="32" spans="1:17" ht="12.75">
      <c r="A32" s="142" t="s">
        <v>44</v>
      </c>
      <c r="B32" s="142" t="s">
        <v>115</v>
      </c>
      <c r="C32" s="143"/>
      <c r="D32" s="144"/>
      <c r="E32" s="145"/>
      <c r="F32" s="144"/>
      <c r="G32" s="146"/>
      <c r="H32" s="147"/>
      <c r="I32" s="147"/>
      <c r="J32" s="148"/>
      <c r="K32" s="149"/>
      <c r="L32" s="149"/>
      <c r="M32" s="149"/>
      <c r="N32" s="149"/>
      <c r="O32" s="149"/>
      <c r="P32" s="149"/>
      <c r="Q32" s="150"/>
    </row>
    <row r="33" spans="1:17" ht="12.75">
      <c r="A33" s="151" t="s">
        <v>45</v>
      </c>
      <c r="B33" s="151" t="s">
        <v>115</v>
      </c>
      <c r="C33" s="143"/>
      <c r="D33" s="144"/>
      <c r="E33" s="145"/>
      <c r="F33" s="144"/>
      <c r="G33" s="146"/>
      <c r="H33" s="147"/>
      <c r="I33" s="147"/>
      <c r="J33" s="148"/>
      <c r="K33" s="149"/>
      <c r="L33" s="149"/>
      <c r="M33" s="149"/>
      <c r="N33" s="149"/>
      <c r="O33" s="149"/>
      <c r="P33" s="149"/>
      <c r="Q33" s="150"/>
    </row>
    <row r="34" spans="1:17" ht="38.25">
      <c r="A34" s="142" t="s">
        <v>45</v>
      </c>
      <c r="B34" s="142" t="s">
        <v>115</v>
      </c>
      <c r="C34" s="143" t="s">
        <v>48</v>
      </c>
      <c r="D34" s="144">
        <v>13980</v>
      </c>
      <c r="E34" s="145">
        <v>-0.1254</v>
      </c>
      <c r="F34" s="144">
        <f>('[1]2008'!F33*0.25)-'Termos Aditivos'!D34</f>
        <v>-1100.7600000000002</v>
      </c>
      <c r="G34" s="146">
        <f>25%-E34</f>
        <v>0.3754</v>
      </c>
      <c r="H34" s="147">
        <v>39982</v>
      </c>
      <c r="I34" s="147">
        <v>40346</v>
      </c>
      <c r="J34" s="148" t="s">
        <v>325</v>
      </c>
      <c r="K34" s="149"/>
      <c r="L34" s="149" t="s">
        <v>326</v>
      </c>
      <c r="M34" s="149" t="s">
        <v>326</v>
      </c>
      <c r="N34" s="149">
        <v>39982</v>
      </c>
      <c r="O34" s="149" t="s">
        <v>326</v>
      </c>
      <c r="P34" s="149" t="s">
        <v>326</v>
      </c>
      <c r="Q34" s="150" t="s">
        <v>331</v>
      </c>
    </row>
    <row r="35" spans="1:17" ht="12.75">
      <c r="A35" s="142" t="s">
        <v>88</v>
      </c>
      <c r="B35" s="142" t="s">
        <v>115</v>
      </c>
      <c r="C35" s="143" t="s">
        <v>48</v>
      </c>
      <c r="D35" s="144">
        <v>118935</v>
      </c>
      <c r="E35" s="145">
        <v>0.2486</v>
      </c>
      <c r="F35" s="144">
        <f>('[1]2008'!F34*0.25)-'Termos Aditivos'!D35</f>
        <v>655</v>
      </c>
      <c r="G35" s="146">
        <f>25%-E35</f>
        <v>0.0014000000000000123</v>
      </c>
      <c r="H35" s="147"/>
      <c r="I35" s="147">
        <v>41448</v>
      </c>
      <c r="J35" s="148" t="s">
        <v>325</v>
      </c>
      <c r="K35" s="149"/>
      <c r="L35" s="149" t="s">
        <v>326</v>
      </c>
      <c r="M35" s="149" t="s">
        <v>326</v>
      </c>
      <c r="N35" s="149">
        <v>39825</v>
      </c>
      <c r="O35" s="149" t="s">
        <v>326</v>
      </c>
      <c r="P35" s="149" t="s">
        <v>326</v>
      </c>
      <c r="Q35" s="150"/>
    </row>
    <row r="36" spans="1:17" ht="12.75">
      <c r="A36" s="151" t="s">
        <v>89</v>
      </c>
      <c r="B36" s="151" t="s">
        <v>115</v>
      </c>
      <c r="C36" s="143">
        <v>1</v>
      </c>
      <c r="D36" s="144">
        <v>1680</v>
      </c>
      <c r="E36" s="145">
        <f>(D36/'[1]2008'!F35)</f>
        <v>0.07645326043575629</v>
      </c>
      <c r="F36" s="144">
        <f>('[1]2008'!F35*0.25)-'Termos Aditivos'!D36</f>
        <v>3813.5525</v>
      </c>
      <c r="G36" s="146">
        <f>25%-E36</f>
        <v>0.1735467395642437</v>
      </c>
      <c r="H36" s="147"/>
      <c r="I36" s="147">
        <v>39813</v>
      </c>
      <c r="J36" s="148" t="s">
        <v>329</v>
      </c>
      <c r="K36" s="149"/>
      <c r="L36" s="149" t="s">
        <v>326</v>
      </c>
      <c r="M36" s="149" t="s">
        <v>326</v>
      </c>
      <c r="N36" s="149">
        <v>39825</v>
      </c>
      <c r="O36" s="149" t="s">
        <v>326</v>
      </c>
      <c r="P36" s="149" t="s">
        <v>326</v>
      </c>
      <c r="Q36" s="150"/>
    </row>
    <row r="37" spans="1:17" ht="12.75">
      <c r="A37" s="142" t="s">
        <v>90</v>
      </c>
      <c r="B37" s="142" t="s">
        <v>115</v>
      </c>
      <c r="C37" s="143"/>
      <c r="D37" s="144"/>
      <c r="E37" s="145"/>
      <c r="F37" s="144"/>
      <c r="G37" s="146"/>
      <c r="H37" s="147"/>
      <c r="I37" s="147"/>
      <c r="J37" s="148"/>
      <c r="K37" s="149"/>
      <c r="L37" s="149"/>
      <c r="M37" s="149"/>
      <c r="N37" s="149"/>
      <c r="O37" s="149"/>
      <c r="P37" s="149"/>
      <c r="Q37" s="150"/>
    </row>
    <row r="38" spans="1:17" ht="38.25">
      <c r="A38" s="142" t="s">
        <v>91</v>
      </c>
      <c r="B38" s="142" t="s">
        <v>115</v>
      </c>
      <c r="C38" s="143" t="s">
        <v>48</v>
      </c>
      <c r="D38" s="144">
        <v>0</v>
      </c>
      <c r="E38" s="145">
        <f>(D38/'[1]2008'!F37)</f>
        <v>0</v>
      </c>
      <c r="F38" s="144">
        <v>0</v>
      </c>
      <c r="G38" s="146">
        <f>25%-E38</f>
        <v>0.25</v>
      </c>
      <c r="H38" s="147">
        <v>40044</v>
      </c>
      <c r="I38" s="147">
        <v>40408</v>
      </c>
      <c r="J38" s="148" t="s">
        <v>332</v>
      </c>
      <c r="K38" s="149"/>
      <c r="L38" s="149" t="s">
        <v>326</v>
      </c>
      <c r="M38" s="149" t="s">
        <v>326</v>
      </c>
      <c r="N38" s="149">
        <v>40044</v>
      </c>
      <c r="O38" s="149" t="s">
        <v>326</v>
      </c>
      <c r="P38" s="149" t="s">
        <v>326</v>
      </c>
      <c r="Q38" s="150" t="s">
        <v>333</v>
      </c>
    </row>
    <row r="39" spans="1:17" ht="12.75">
      <c r="A39" s="142" t="s">
        <v>92</v>
      </c>
      <c r="B39" s="142" t="s">
        <v>115</v>
      </c>
      <c r="C39" s="143"/>
      <c r="D39" s="144"/>
      <c r="E39" s="145"/>
      <c r="F39" s="144"/>
      <c r="G39" s="146"/>
      <c r="H39" s="147"/>
      <c r="I39" s="147"/>
      <c r="J39" s="148"/>
      <c r="K39" s="149"/>
      <c r="L39" s="149"/>
      <c r="M39" s="149"/>
      <c r="N39" s="149"/>
      <c r="O39" s="149"/>
      <c r="P39" s="149"/>
      <c r="Q39" s="150"/>
    </row>
    <row r="40" spans="1:17" ht="25.5">
      <c r="A40" s="151" t="s">
        <v>93</v>
      </c>
      <c r="B40" s="151" t="s">
        <v>115</v>
      </c>
      <c r="C40" s="143" t="s">
        <v>48</v>
      </c>
      <c r="D40" s="144">
        <v>17300.4</v>
      </c>
      <c r="E40" s="145">
        <v>0.2489</v>
      </c>
      <c r="F40" s="144">
        <f>('[1]2008'!F28*0.25)-'Termos Aditivos'!D40</f>
        <v>-9332.632500000002</v>
      </c>
      <c r="G40" s="146">
        <f>25%-E40</f>
        <v>0.0010999999999999899</v>
      </c>
      <c r="H40" s="147">
        <v>39947</v>
      </c>
      <c r="I40" s="147">
        <v>39994</v>
      </c>
      <c r="J40" s="148" t="s">
        <v>325</v>
      </c>
      <c r="K40" s="149"/>
      <c r="L40" s="149" t="s">
        <v>326</v>
      </c>
      <c r="M40" s="149" t="s">
        <v>326</v>
      </c>
      <c r="N40" s="149">
        <v>39947</v>
      </c>
      <c r="O40" s="149" t="s">
        <v>326</v>
      </c>
      <c r="P40" s="149" t="s">
        <v>326</v>
      </c>
      <c r="Q40" s="150" t="s">
        <v>334</v>
      </c>
    </row>
    <row r="41" spans="1:17" ht="51">
      <c r="A41" s="142" t="s">
        <v>94</v>
      </c>
      <c r="B41" s="142" t="s">
        <v>115</v>
      </c>
      <c r="C41" s="143" t="s">
        <v>48</v>
      </c>
      <c r="D41" s="144">
        <v>41686.71</v>
      </c>
      <c r="E41" s="145"/>
      <c r="F41" s="144"/>
      <c r="G41" s="146"/>
      <c r="H41" s="147">
        <v>40135</v>
      </c>
      <c r="I41" s="147">
        <v>40194</v>
      </c>
      <c r="J41" s="148" t="s">
        <v>325</v>
      </c>
      <c r="K41" s="149"/>
      <c r="L41" s="149" t="s">
        <v>326</v>
      </c>
      <c r="M41" s="149" t="s">
        <v>326</v>
      </c>
      <c r="N41" s="149">
        <v>40135</v>
      </c>
      <c r="O41" s="149" t="s">
        <v>326</v>
      </c>
      <c r="P41" s="149" t="s">
        <v>326</v>
      </c>
      <c r="Q41" s="150" t="s">
        <v>335</v>
      </c>
    </row>
    <row r="42" spans="1:17" ht="12.75">
      <c r="A42" s="151" t="s">
        <v>95</v>
      </c>
      <c r="B42" s="151" t="s">
        <v>115</v>
      </c>
      <c r="C42" s="143"/>
      <c r="D42" s="144"/>
      <c r="E42" s="145"/>
      <c r="F42" s="144"/>
      <c r="G42" s="146"/>
      <c r="H42" s="147"/>
      <c r="I42" s="147"/>
      <c r="J42" s="148"/>
      <c r="K42" s="149"/>
      <c r="L42" s="149"/>
      <c r="M42" s="149"/>
      <c r="N42" s="149"/>
      <c r="O42" s="149"/>
      <c r="P42" s="149"/>
      <c r="Q42" s="150"/>
    </row>
    <row r="43" spans="1:17" ht="12.75">
      <c r="A43" s="142" t="s">
        <v>96</v>
      </c>
      <c r="B43" s="142" t="s">
        <v>115</v>
      </c>
      <c r="C43" s="143"/>
      <c r="D43" s="144"/>
      <c r="E43" s="145"/>
      <c r="F43" s="144"/>
      <c r="G43" s="146"/>
      <c r="H43" s="147"/>
      <c r="I43" s="147"/>
      <c r="J43" s="148"/>
      <c r="K43" s="149"/>
      <c r="L43" s="149"/>
      <c r="M43" s="149"/>
      <c r="N43" s="149"/>
      <c r="O43" s="149"/>
      <c r="P43" s="149"/>
      <c r="Q43" s="150"/>
    </row>
    <row r="44" spans="1:17" ht="12.75">
      <c r="A44" s="151" t="s">
        <v>97</v>
      </c>
      <c r="B44" s="151" t="s">
        <v>115</v>
      </c>
      <c r="C44" s="143"/>
      <c r="D44" s="144"/>
      <c r="E44" s="145"/>
      <c r="F44" s="144"/>
      <c r="G44" s="146"/>
      <c r="H44" s="147"/>
      <c r="I44" s="147"/>
      <c r="J44" s="148"/>
      <c r="K44" s="149"/>
      <c r="L44" s="149"/>
      <c r="M44" s="149"/>
      <c r="N44" s="149"/>
      <c r="O44" s="149"/>
      <c r="P44" s="149"/>
      <c r="Q44" s="150"/>
    </row>
    <row r="45" spans="1:17" ht="12.75">
      <c r="A45" s="142" t="s">
        <v>98</v>
      </c>
      <c r="B45" s="142" t="s">
        <v>115</v>
      </c>
      <c r="C45" s="143"/>
      <c r="D45" s="144"/>
      <c r="E45" s="145"/>
      <c r="F45" s="144"/>
      <c r="G45" s="146"/>
      <c r="H45" s="147"/>
      <c r="I45" s="147"/>
      <c r="J45" s="148"/>
      <c r="K45" s="149"/>
      <c r="L45" s="149"/>
      <c r="M45" s="149"/>
      <c r="N45" s="149"/>
      <c r="O45" s="149"/>
      <c r="P45" s="149"/>
      <c r="Q45" s="150"/>
    </row>
    <row r="46" spans="1:17" ht="12.75">
      <c r="A46" s="151" t="s">
        <v>99</v>
      </c>
      <c r="B46" s="151" t="s">
        <v>115</v>
      </c>
      <c r="C46" s="143"/>
      <c r="D46" s="144"/>
      <c r="E46" s="145"/>
      <c r="F46" s="144"/>
      <c r="G46" s="146"/>
      <c r="H46" s="147"/>
      <c r="I46" s="147"/>
      <c r="J46" s="148"/>
      <c r="K46" s="149"/>
      <c r="L46" s="149"/>
      <c r="M46" s="149"/>
      <c r="N46" s="149"/>
      <c r="O46" s="149"/>
      <c r="P46" s="149"/>
      <c r="Q46" s="150"/>
    </row>
    <row r="47" spans="1:17" ht="12.75">
      <c r="A47" s="142" t="s">
        <v>100</v>
      </c>
      <c r="B47" s="142" t="s">
        <v>115</v>
      </c>
      <c r="C47" s="143"/>
      <c r="D47" s="144"/>
      <c r="E47" s="145"/>
      <c r="F47" s="144"/>
      <c r="G47" s="146"/>
      <c r="H47" s="147"/>
      <c r="I47" s="147"/>
      <c r="J47" s="148"/>
      <c r="K47" s="149"/>
      <c r="L47" s="149"/>
      <c r="M47" s="149"/>
      <c r="N47" s="149"/>
      <c r="O47" s="149"/>
      <c r="P47" s="149"/>
      <c r="Q47" s="150"/>
    </row>
    <row r="48" spans="1:17" ht="12.75">
      <c r="A48" s="166" t="s">
        <v>101</v>
      </c>
      <c r="B48" s="166" t="s">
        <v>115</v>
      </c>
      <c r="C48" s="143" t="s">
        <v>48</v>
      </c>
      <c r="D48" s="144"/>
      <c r="E48" s="145"/>
      <c r="F48" s="144"/>
      <c r="G48" s="146"/>
      <c r="H48" s="147">
        <v>40112</v>
      </c>
      <c r="I48" s="147">
        <v>40234</v>
      </c>
      <c r="J48" s="148"/>
      <c r="K48" s="149"/>
      <c r="L48" s="149"/>
      <c r="M48" s="149"/>
      <c r="N48" s="149"/>
      <c r="O48" s="149"/>
      <c r="P48" s="149"/>
      <c r="Q48" s="150" t="s">
        <v>336</v>
      </c>
    </row>
    <row r="49" spans="1:17" ht="12.75">
      <c r="A49" s="167"/>
      <c r="B49" s="167"/>
      <c r="C49" s="143" t="s">
        <v>337</v>
      </c>
      <c r="D49" s="144">
        <v>225295.51</v>
      </c>
      <c r="E49" s="145">
        <v>0.1909</v>
      </c>
      <c r="F49" s="144"/>
      <c r="G49" s="146"/>
      <c r="H49" s="147">
        <v>40190</v>
      </c>
      <c r="I49" s="147">
        <v>40234</v>
      </c>
      <c r="J49" s="148"/>
      <c r="K49" s="149"/>
      <c r="L49" s="149"/>
      <c r="M49" s="149"/>
      <c r="N49" s="149"/>
      <c r="O49" s="149"/>
      <c r="P49" s="149"/>
      <c r="Q49" s="150" t="s">
        <v>338</v>
      </c>
    </row>
    <row r="50" spans="1:17" ht="12.75">
      <c r="A50" s="142" t="s">
        <v>102</v>
      </c>
      <c r="B50" s="142" t="s">
        <v>115</v>
      </c>
      <c r="C50" s="143"/>
      <c r="D50" s="144"/>
      <c r="E50" s="145"/>
      <c r="F50" s="144"/>
      <c r="G50" s="146"/>
      <c r="H50" s="147"/>
      <c r="I50" s="147"/>
      <c r="J50" s="148"/>
      <c r="K50" s="149"/>
      <c r="L50" s="149"/>
      <c r="M50" s="149"/>
      <c r="N50" s="149"/>
      <c r="O50" s="149"/>
      <c r="P50" s="149"/>
      <c r="Q50" s="150"/>
    </row>
    <row r="51" spans="1:17" ht="12.75">
      <c r="A51" s="142"/>
      <c r="B51" s="142"/>
      <c r="C51" s="143"/>
      <c r="D51" s="144"/>
      <c r="E51" s="145"/>
      <c r="F51" s="144"/>
      <c r="G51" s="146"/>
      <c r="H51" s="147"/>
      <c r="I51" s="147"/>
      <c r="J51" s="148"/>
      <c r="K51" s="149"/>
      <c r="L51" s="149"/>
      <c r="M51" s="149"/>
      <c r="N51" s="149"/>
      <c r="O51" s="149"/>
      <c r="P51" s="149"/>
      <c r="Q51" s="150"/>
    </row>
    <row r="52" spans="1:17" ht="12.75">
      <c r="A52" s="151"/>
      <c r="B52" s="151"/>
      <c r="C52" s="143"/>
      <c r="D52" s="144"/>
      <c r="E52" s="145"/>
      <c r="F52" s="144"/>
      <c r="G52" s="146"/>
      <c r="H52" s="147"/>
      <c r="I52" s="147"/>
      <c r="J52" s="148"/>
      <c r="K52" s="149"/>
      <c r="L52" s="149"/>
      <c r="M52" s="149"/>
      <c r="N52" s="149"/>
      <c r="O52" s="149"/>
      <c r="P52" s="149"/>
      <c r="Q52" s="150"/>
    </row>
    <row r="53" spans="1:17" ht="12.75">
      <c r="A53" s="142"/>
      <c r="B53" s="142"/>
      <c r="C53" s="143"/>
      <c r="D53" s="144"/>
      <c r="E53" s="145"/>
      <c r="F53" s="144"/>
      <c r="G53" s="146"/>
      <c r="H53" s="147"/>
      <c r="I53" s="147"/>
      <c r="J53" s="148"/>
      <c r="K53" s="149"/>
      <c r="L53" s="149"/>
      <c r="M53" s="149"/>
      <c r="N53" s="149"/>
      <c r="O53" s="149"/>
      <c r="P53" s="149"/>
      <c r="Q53" s="150"/>
    </row>
    <row r="54" spans="1:17" s="172" customFormat="1" ht="12.75">
      <c r="A54" s="151"/>
      <c r="B54" s="151"/>
      <c r="C54" s="152"/>
      <c r="D54" s="154"/>
      <c r="E54" s="155"/>
      <c r="F54" s="154"/>
      <c r="G54" s="168"/>
      <c r="H54" s="169"/>
      <c r="I54" s="169" t="s">
        <v>47</v>
      </c>
      <c r="J54" s="170"/>
      <c r="K54" s="171"/>
      <c r="L54" s="171"/>
      <c r="M54" s="171"/>
      <c r="N54" s="171"/>
      <c r="O54" s="171"/>
      <c r="P54" s="171"/>
      <c r="Q54" s="153"/>
    </row>
    <row r="55" spans="3:17" s="173" customFormat="1" ht="12.75">
      <c r="C55" s="174"/>
      <c r="D55" s="175"/>
      <c r="E55" s="176"/>
      <c r="F55" s="177"/>
      <c r="G55" s="178"/>
      <c r="H55" s="179"/>
      <c r="K55" s="179"/>
      <c r="L55" s="179"/>
      <c r="M55" s="179"/>
      <c r="N55" s="179"/>
      <c r="O55" s="179"/>
      <c r="P55" s="179"/>
      <c r="Q55" s="180"/>
    </row>
    <row r="56" spans="3:17" s="173" customFormat="1" ht="12.75">
      <c r="C56" s="174"/>
      <c r="D56" s="175"/>
      <c r="E56" s="176"/>
      <c r="F56" s="177"/>
      <c r="G56" s="178"/>
      <c r="H56" s="179"/>
      <c r="K56" s="179"/>
      <c r="L56" s="179"/>
      <c r="M56" s="179"/>
      <c r="N56" s="179"/>
      <c r="O56" s="179"/>
      <c r="P56" s="179"/>
      <c r="Q56" s="180"/>
    </row>
    <row r="57" spans="3:17" s="173" customFormat="1" ht="12.75">
      <c r="C57" s="174"/>
      <c r="D57" s="175"/>
      <c r="E57" s="176"/>
      <c r="F57" s="177"/>
      <c r="G57" s="178"/>
      <c r="H57" s="179"/>
      <c r="K57" s="179"/>
      <c r="L57" s="179"/>
      <c r="M57" s="179"/>
      <c r="N57" s="179"/>
      <c r="O57" s="179"/>
      <c r="P57" s="179"/>
      <c r="Q57" s="180"/>
    </row>
    <row r="58" spans="3:17" s="173" customFormat="1" ht="12.75">
      <c r="C58" s="174"/>
      <c r="D58" s="175"/>
      <c r="E58" s="176"/>
      <c r="F58" s="177"/>
      <c r="G58" s="178"/>
      <c r="H58" s="179"/>
      <c r="K58" s="179"/>
      <c r="L58" s="179"/>
      <c r="M58" s="179"/>
      <c r="N58" s="179"/>
      <c r="O58" s="179"/>
      <c r="P58" s="179"/>
      <c r="Q58" s="180"/>
    </row>
    <row r="59" spans="3:17" s="173" customFormat="1" ht="12.75">
      <c r="C59" s="174"/>
      <c r="D59" s="175"/>
      <c r="E59" s="176"/>
      <c r="F59" s="177"/>
      <c r="G59" s="178"/>
      <c r="H59" s="179"/>
      <c r="K59" s="179"/>
      <c r="L59" s="179"/>
      <c r="M59" s="179"/>
      <c r="N59" s="179"/>
      <c r="O59" s="179"/>
      <c r="P59" s="179"/>
      <c r="Q59" s="180"/>
    </row>
    <row r="60" spans="3:17" s="173" customFormat="1" ht="12.75">
      <c r="C60" s="174"/>
      <c r="D60" s="175"/>
      <c r="E60" s="176"/>
      <c r="F60" s="177"/>
      <c r="G60" s="178"/>
      <c r="H60" s="179"/>
      <c r="K60" s="179"/>
      <c r="L60" s="179"/>
      <c r="M60" s="179"/>
      <c r="N60" s="179"/>
      <c r="O60" s="179"/>
      <c r="P60" s="179"/>
      <c r="Q60" s="180"/>
    </row>
    <row r="61" spans="3:17" s="173" customFormat="1" ht="12.75">
      <c r="C61" s="174"/>
      <c r="D61" s="175"/>
      <c r="E61" s="176"/>
      <c r="F61" s="177"/>
      <c r="G61" s="178"/>
      <c r="H61" s="179"/>
      <c r="K61" s="179"/>
      <c r="L61" s="179"/>
      <c r="M61" s="179"/>
      <c r="N61" s="179"/>
      <c r="O61" s="179"/>
      <c r="P61" s="179"/>
      <c r="Q61" s="180"/>
    </row>
    <row r="62" spans="3:17" s="173" customFormat="1" ht="12.75">
      <c r="C62" s="174"/>
      <c r="D62" s="175"/>
      <c r="E62" s="176"/>
      <c r="F62" s="177"/>
      <c r="G62" s="178"/>
      <c r="H62" s="179"/>
      <c r="K62" s="179"/>
      <c r="L62" s="179"/>
      <c r="M62" s="179"/>
      <c r="N62" s="179"/>
      <c r="O62" s="179"/>
      <c r="P62" s="179"/>
      <c r="Q62" s="180"/>
    </row>
    <row r="63" spans="3:17" s="173" customFormat="1" ht="12.75">
      <c r="C63" s="174"/>
      <c r="D63" s="175"/>
      <c r="E63" s="176"/>
      <c r="F63" s="177"/>
      <c r="G63" s="178"/>
      <c r="H63" s="179"/>
      <c r="K63" s="179"/>
      <c r="L63" s="179"/>
      <c r="M63" s="179"/>
      <c r="N63" s="179"/>
      <c r="O63" s="179"/>
      <c r="P63" s="179"/>
      <c r="Q63" s="180"/>
    </row>
    <row r="64" spans="3:17" s="173" customFormat="1" ht="12.75">
      <c r="C64" s="174"/>
      <c r="D64" s="175"/>
      <c r="E64" s="176"/>
      <c r="F64" s="177"/>
      <c r="G64" s="178"/>
      <c r="H64" s="179"/>
      <c r="K64" s="179"/>
      <c r="L64" s="179"/>
      <c r="M64" s="179"/>
      <c r="N64" s="179"/>
      <c r="O64" s="179"/>
      <c r="P64" s="179"/>
      <c r="Q64" s="180"/>
    </row>
    <row r="65" spans="3:17" s="173" customFormat="1" ht="12.75">
      <c r="C65" s="174"/>
      <c r="D65" s="175"/>
      <c r="E65" s="176"/>
      <c r="F65" s="177"/>
      <c r="G65" s="178"/>
      <c r="H65" s="179"/>
      <c r="K65" s="179"/>
      <c r="L65" s="179"/>
      <c r="M65" s="179"/>
      <c r="N65" s="179"/>
      <c r="O65" s="179"/>
      <c r="P65" s="179"/>
      <c r="Q65" s="180"/>
    </row>
    <row r="66" spans="3:17" s="173" customFormat="1" ht="12.75">
      <c r="C66" s="174"/>
      <c r="D66" s="175"/>
      <c r="E66" s="176"/>
      <c r="F66" s="177"/>
      <c r="G66" s="178"/>
      <c r="H66" s="179"/>
      <c r="K66" s="179"/>
      <c r="L66" s="179"/>
      <c r="M66" s="179"/>
      <c r="N66" s="179"/>
      <c r="O66" s="179"/>
      <c r="P66" s="179"/>
      <c r="Q66" s="180"/>
    </row>
    <row r="67" spans="3:17" s="173" customFormat="1" ht="12.75">
      <c r="C67" s="174"/>
      <c r="D67" s="175"/>
      <c r="E67" s="176"/>
      <c r="F67" s="177"/>
      <c r="G67" s="178"/>
      <c r="H67" s="179"/>
      <c r="K67" s="179"/>
      <c r="L67" s="179"/>
      <c r="M67" s="179"/>
      <c r="N67" s="179"/>
      <c r="O67" s="179"/>
      <c r="P67" s="179"/>
      <c r="Q67" s="180"/>
    </row>
    <row r="68" spans="3:17" s="173" customFormat="1" ht="12.75">
      <c r="C68" s="174"/>
      <c r="D68" s="175"/>
      <c r="E68" s="176"/>
      <c r="F68" s="177"/>
      <c r="G68" s="178"/>
      <c r="H68" s="179"/>
      <c r="K68" s="179"/>
      <c r="L68" s="179"/>
      <c r="M68" s="179"/>
      <c r="N68" s="179"/>
      <c r="O68" s="179"/>
      <c r="P68" s="179"/>
      <c r="Q68" s="180"/>
    </row>
    <row r="69" spans="3:17" s="173" customFormat="1" ht="12.75">
      <c r="C69" s="174"/>
      <c r="D69" s="175"/>
      <c r="E69" s="176"/>
      <c r="F69" s="177"/>
      <c r="G69" s="178"/>
      <c r="H69" s="179"/>
      <c r="K69" s="179"/>
      <c r="L69" s="179"/>
      <c r="M69" s="179"/>
      <c r="N69" s="179"/>
      <c r="O69" s="179"/>
      <c r="P69" s="179"/>
      <c r="Q69" s="180"/>
    </row>
    <row r="70" spans="3:17" s="173" customFormat="1" ht="12.75">
      <c r="C70" s="174"/>
      <c r="D70" s="175"/>
      <c r="E70" s="176"/>
      <c r="F70" s="177"/>
      <c r="G70" s="178"/>
      <c r="H70" s="179"/>
      <c r="K70" s="179"/>
      <c r="L70" s="179"/>
      <c r="M70" s="179"/>
      <c r="N70" s="179"/>
      <c r="O70" s="179"/>
      <c r="P70" s="179"/>
      <c r="Q70" s="180"/>
    </row>
    <row r="71" spans="3:17" s="173" customFormat="1" ht="12.75">
      <c r="C71" s="174"/>
      <c r="D71" s="175"/>
      <c r="E71" s="176"/>
      <c r="F71" s="177"/>
      <c r="G71" s="178"/>
      <c r="H71" s="179"/>
      <c r="K71" s="179"/>
      <c r="L71" s="179"/>
      <c r="M71" s="179"/>
      <c r="N71" s="179"/>
      <c r="O71" s="179"/>
      <c r="P71" s="179"/>
      <c r="Q71" s="180"/>
    </row>
    <row r="72" spans="3:17" s="173" customFormat="1" ht="12.75">
      <c r="C72" s="174"/>
      <c r="D72" s="175"/>
      <c r="E72" s="176"/>
      <c r="F72" s="177"/>
      <c r="G72" s="178"/>
      <c r="H72" s="179"/>
      <c r="K72" s="179"/>
      <c r="L72" s="179"/>
      <c r="M72" s="179"/>
      <c r="N72" s="179"/>
      <c r="O72" s="179"/>
      <c r="P72" s="179"/>
      <c r="Q72" s="180"/>
    </row>
    <row r="73" spans="3:17" s="173" customFormat="1" ht="12.75">
      <c r="C73" s="174"/>
      <c r="D73" s="175"/>
      <c r="E73" s="176"/>
      <c r="F73" s="177"/>
      <c r="G73" s="178"/>
      <c r="H73" s="179"/>
      <c r="K73" s="179"/>
      <c r="L73" s="179"/>
      <c r="M73" s="179"/>
      <c r="N73" s="179"/>
      <c r="O73" s="179"/>
      <c r="P73" s="179"/>
      <c r="Q73" s="180"/>
    </row>
    <row r="74" spans="3:17" s="173" customFormat="1" ht="12.75">
      <c r="C74" s="174"/>
      <c r="D74" s="175"/>
      <c r="E74" s="176"/>
      <c r="F74" s="177"/>
      <c r="G74" s="178"/>
      <c r="H74" s="179"/>
      <c r="K74" s="179"/>
      <c r="L74" s="179"/>
      <c r="M74" s="179"/>
      <c r="N74" s="179"/>
      <c r="O74" s="179"/>
      <c r="P74" s="179"/>
      <c r="Q74" s="180"/>
    </row>
    <row r="75" spans="3:17" s="173" customFormat="1" ht="12.75">
      <c r="C75" s="174"/>
      <c r="D75" s="175"/>
      <c r="E75" s="176"/>
      <c r="F75" s="177"/>
      <c r="G75" s="178"/>
      <c r="H75" s="179"/>
      <c r="K75" s="179"/>
      <c r="L75" s="179"/>
      <c r="M75" s="179"/>
      <c r="N75" s="179"/>
      <c r="O75" s="179"/>
      <c r="P75" s="179"/>
      <c r="Q75" s="180"/>
    </row>
    <row r="76" spans="3:17" s="173" customFormat="1" ht="12.75">
      <c r="C76" s="174"/>
      <c r="D76" s="175"/>
      <c r="E76" s="176"/>
      <c r="F76" s="177"/>
      <c r="G76" s="178"/>
      <c r="H76" s="179"/>
      <c r="K76" s="179"/>
      <c r="L76" s="179"/>
      <c r="M76" s="179"/>
      <c r="N76" s="179"/>
      <c r="O76" s="179"/>
      <c r="P76" s="179"/>
      <c r="Q76" s="180"/>
    </row>
    <row r="77" spans="3:17" s="173" customFormat="1" ht="12.75">
      <c r="C77" s="174"/>
      <c r="D77" s="175"/>
      <c r="E77" s="176"/>
      <c r="F77" s="177"/>
      <c r="G77" s="178"/>
      <c r="H77" s="179"/>
      <c r="K77" s="179"/>
      <c r="L77" s="179"/>
      <c r="M77" s="179"/>
      <c r="N77" s="179"/>
      <c r="O77" s="179"/>
      <c r="P77" s="179"/>
      <c r="Q77" s="180"/>
    </row>
    <row r="78" spans="3:17" s="173" customFormat="1" ht="12.75">
      <c r="C78" s="174"/>
      <c r="D78" s="175"/>
      <c r="E78" s="176"/>
      <c r="F78" s="177"/>
      <c r="G78" s="178"/>
      <c r="H78" s="179"/>
      <c r="K78" s="179"/>
      <c r="L78" s="179"/>
      <c r="M78" s="179"/>
      <c r="N78" s="179"/>
      <c r="O78" s="179"/>
      <c r="P78" s="179"/>
      <c r="Q78" s="180"/>
    </row>
    <row r="79" spans="3:17" s="173" customFormat="1" ht="12.75">
      <c r="C79" s="174"/>
      <c r="D79" s="175"/>
      <c r="E79" s="176"/>
      <c r="F79" s="177"/>
      <c r="G79" s="178"/>
      <c r="H79" s="179"/>
      <c r="K79" s="179"/>
      <c r="L79" s="179"/>
      <c r="M79" s="179"/>
      <c r="N79" s="179"/>
      <c r="O79" s="179"/>
      <c r="P79" s="179"/>
      <c r="Q79" s="180"/>
    </row>
    <row r="80" spans="3:17" s="173" customFormat="1" ht="12.75">
      <c r="C80" s="174"/>
      <c r="D80" s="175"/>
      <c r="E80" s="176"/>
      <c r="F80" s="177"/>
      <c r="G80" s="178"/>
      <c r="H80" s="179"/>
      <c r="K80" s="179"/>
      <c r="L80" s="179"/>
      <c r="M80" s="179"/>
      <c r="N80" s="179"/>
      <c r="O80" s="179"/>
      <c r="P80" s="179"/>
      <c r="Q80" s="180"/>
    </row>
    <row r="81" spans="3:17" s="173" customFormat="1" ht="12.75">
      <c r="C81" s="174"/>
      <c r="D81" s="175"/>
      <c r="E81" s="176"/>
      <c r="F81" s="177"/>
      <c r="G81" s="178"/>
      <c r="H81" s="179"/>
      <c r="K81" s="179"/>
      <c r="L81" s="179"/>
      <c r="M81" s="179"/>
      <c r="N81" s="179"/>
      <c r="O81" s="179"/>
      <c r="P81" s="179"/>
      <c r="Q81" s="180"/>
    </row>
    <row r="82" spans="3:17" s="173" customFormat="1" ht="12.75">
      <c r="C82" s="174"/>
      <c r="D82" s="175"/>
      <c r="E82" s="176"/>
      <c r="F82" s="177"/>
      <c r="G82" s="178"/>
      <c r="H82" s="179"/>
      <c r="K82" s="179"/>
      <c r="L82" s="179"/>
      <c r="M82" s="179"/>
      <c r="N82" s="179"/>
      <c r="O82" s="179"/>
      <c r="P82" s="179"/>
      <c r="Q82" s="180"/>
    </row>
    <row r="83" spans="3:17" s="173" customFormat="1" ht="12.75">
      <c r="C83" s="174"/>
      <c r="D83" s="175"/>
      <c r="E83" s="176"/>
      <c r="F83" s="177"/>
      <c r="G83" s="178"/>
      <c r="H83" s="179"/>
      <c r="K83" s="179"/>
      <c r="L83" s="179"/>
      <c r="M83" s="179"/>
      <c r="N83" s="179"/>
      <c r="O83" s="179"/>
      <c r="P83" s="179"/>
      <c r="Q83" s="180"/>
    </row>
    <row r="84" spans="3:17" s="173" customFormat="1" ht="12.75">
      <c r="C84" s="174"/>
      <c r="D84" s="175"/>
      <c r="E84" s="176"/>
      <c r="F84" s="177"/>
      <c r="G84" s="178"/>
      <c r="H84" s="179"/>
      <c r="K84" s="179"/>
      <c r="L84" s="179"/>
      <c r="M84" s="179"/>
      <c r="N84" s="179"/>
      <c r="O84" s="179"/>
      <c r="P84" s="179"/>
      <c r="Q84" s="180"/>
    </row>
    <row r="85" spans="3:17" s="173" customFormat="1" ht="12.75">
      <c r="C85" s="174"/>
      <c r="D85" s="175"/>
      <c r="E85" s="176"/>
      <c r="F85" s="177"/>
      <c r="G85" s="178"/>
      <c r="H85" s="179"/>
      <c r="K85" s="179"/>
      <c r="L85" s="179"/>
      <c r="M85" s="179"/>
      <c r="N85" s="179"/>
      <c r="O85" s="179"/>
      <c r="P85" s="179"/>
      <c r="Q85" s="180"/>
    </row>
    <row r="86" spans="3:17" s="173" customFormat="1" ht="12.75">
      <c r="C86" s="174"/>
      <c r="D86" s="175"/>
      <c r="E86" s="176"/>
      <c r="F86" s="177"/>
      <c r="G86" s="178"/>
      <c r="H86" s="179"/>
      <c r="K86" s="179"/>
      <c r="L86" s="179"/>
      <c r="M86" s="179"/>
      <c r="N86" s="179"/>
      <c r="O86" s="179"/>
      <c r="P86" s="179"/>
      <c r="Q86" s="180"/>
    </row>
    <row r="87" spans="3:17" s="173" customFormat="1" ht="12.75">
      <c r="C87" s="174"/>
      <c r="D87" s="175"/>
      <c r="E87" s="176"/>
      <c r="F87" s="177"/>
      <c r="G87" s="178"/>
      <c r="H87" s="179"/>
      <c r="K87" s="179"/>
      <c r="L87" s="179"/>
      <c r="M87" s="179"/>
      <c r="N87" s="179"/>
      <c r="O87" s="179"/>
      <c r="P87" s="179"/>
      <c r="Q87" s="180"/>
    </row>
    <row r="88" spans="3:17" s="173" customFormat="1" ht="12.75">
      <c r="C88" s="174"/>
      <c r="D88" s="175"/>
      <c r="E88" s="176"/>
      <c r="F88" s="177"/>
      <c r="G88" s="178"/>
      <c r="H88" s="179"/>
      <c r="K88" s="179"/>
      <c r="L88" s="179"/>
      <c r="M88" s="179"/>
      <c r="N88" s="179"/>
      <c r="O88" s="179"/>
      <c r="P88" s="179"/>
      <c r="Q88" s="180"/>
    </row>
    <row r="89" spans="3:17" s="173" customFormat="1" ht="12.75">
      <c r="C89" s="174"/>
      <c r="D89" s="175"/>
      <c r="E89" s="176"/>
      <c r="F89" s="177"/>
      <c r="G89" s="178"/>
      <c r="H89" s="179"/>
      <c r="K89" s="179"/>
      <c r="L89" s="179"/>
      <c r="M89" s="179"/>
      <c r="N89" s="179"/>
      <c r="O89" s="179"/>
      <c r="P89" s="179"/>
      <c r="Q89" s="180"/>
    </row>
  </sheetData>
  <sheetProtection/>
  <autoFilter ref="A2:Q54"/>
  <mergeCells count="15">
    <mergeCell ref="Q1:Q2"/>
    <mergeCell ref="A48:A49"/>
    <mergeCell ref="B48:B49"/>
    <mergeCell ref="K1:K2"/>
    <mergeCell ref="L1:L2"/>
    <mergeCell ref="M1:M2"/>
    <mergeCell ref="N1:N2"/>
    <mergeCell ref="O1:O2"/>
    <mergeCell ref="P1:P2"/>
    <mergeCell ref="A1:B1"/>
    <mergeCell ref="C1:C2"/>
    <mergeCell ref="D1:E1"/>
    <mergeCell ref="F1:G1"/>
    <mergeCell ref="H1:I1"/>
    <mergeCell ref="J1:J2"/>
  </mergeCells>
  <printOptions/>
  <pageMargins left="0.29" right="0.2" top="0.17" bottom="0.39" header="0.17" footer="0.16"/>
  <pageSetup horizontalDpi="600" verticalDpi="600" orientation="landscape" paperSize="8" scale="75" r:id="rId4"/>
  <headerFooter alignWithMargins="0">
    <oddFooter>&amp;L&amp;Z&amp;F&amp;R&amp;D
&amp;P</oddFooter>
  </headerFooter>
  <legacyDrawing r:id="rId3"/>
  <oleObjects>
    <oleObject progId="Word.Picture.8" shapeId="49256" r:id="rId1"/>
    <oleObject progId="Word.Picture.8" shapeId="4925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6384" width="9.140625" style="29" customWidth="1"/>
  </cols>
  <sheetData>
    <row r="1" ht="15">
      <c r="A1" s="29" t="s">
        <v>107</v>
      </c>
    </row>
    <row r="2" ht="15">
      <c r="A2" s="29" t="s">
        <v>108</v>
      </c>
    </row>
    <row r="3" ht="15">
      <c r="A3" s="29" t="s">
        <v>109</v>
      </c>
    </row>
    <row r="4" ht="15">
      <c r="A4" s="29" t="s">
        <v>110</v>
      </c>
    </row>
    <row r="5" ht="15">
      <c r="A5" s="30" t="s">
        <v>111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bruno.scarafiz</cp:lastModifiedBy>
  <cp:lastPrinted>2012-01-02T13:37:04Z</cp:lastPrinted>
  <dcterms:created xsi:type="dcterms:W3CDTF">2008-03-04T18:05:46Z</dcterms:created>
  <dcterms:modified xsi:type="dcterms:W3CDTF">2012-06-22T17:29:30Z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