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12585" yWindow="-15" windowWidth="12615" windowHeight="13845"/>
  </bookViews>
  <sheets>
    <sheet name="Modelo Planilha" sheetId="13" r:id="rId1"/>
  </sheets>
  <definedNames>
    <definedName name="_xlnm._FilterDatabase" localSheetId="0" hidden="1">'Modelo Planilha'!$A$12:$P$52</definedName>
    <definedName name="_SE2">#REF!</definedName>
    <definedName name="_xlnm.Extract">#REF!</definedName>
    <definedName name="_xlnm.Print_Area" localSheetId="0">'Modelo Planilha'!$A$1:$P$90</definedName>
    <definedName name="aux">#REF!</definedName>
    <definedName name="_xlnm.Database">#REF!</definedName>
    <definedName name="çl">#REF!</definedName>
    <definedName name="_xlnm.Criteria">#REF!</definedName>
    <definedName name="dasd">#REF!</definedName>
    <definedName name="DRE">#REF!</definedName>
    <definedName name="DRI">#REF!</definedName>
    <definedName name="dsad">#REF!</definedName>
    <definedName name="_xlnm.Recorder">#REF!</definedName>
    <definedName name="OAE">#REF!</definedName>
    <definedName name="PAV">#REF!</definedName>
    <definedName name="PRE">#REF!</definedName>
    <definedName name="REV">#REF!</definedName>
    <definedName name="SEG">#REF!</definedName>
    <definedName name="SIH">#REF!</definedName>
    <definedName name="SIV">#REF!</definedName>
    <definedName name="_xlnm.Print_Titles" localSheetId="0">'Modelo Planilha'!$1:$12</definedName>
    <definedName name="TRP">#REF!</definedName>
  </definedNames>
  <calcPr calcId="145621"/>
  <fileRecoveryPr autoRecover="0"/>
</workbook>
</file>

<file path=xl/calcChain.xml><?xml version="1.0" encoding="utf-8"?>
<calcChain xmlns="http://schemas.openxmlformats.org/spreadsheetml/2006/main">
  <c r="M73" i="13" l="1"/>
  <c r="L73" i="13"/>
  <c r="K73" i="13"/>
  <c r="H73" i="13"/>
  <c r="N73" i="13" s="1"/>
  <c r="M72" i="13"/>
  <c r="L72" i="13"/>
  <c r="K72" i="13"/>
  <c r="H72" i="13"/>
  <c r="N72" i="13" s="1"/>
  <c r="M69" i="13"/>
  <c r="L69" i="13"/>
  <c r="K69" i="13"/>
  <c r="H69" i="13"/>
  <c r="N69" i="13" s="1"/>
  <c r="M68" i="13"/>
  <c r="L68" i="13"/>
  <c r="K68" i="13"/>
  <c r="H68" i="13"/>
  <c r="N68" i="13" s="1"/>
  <c r="M63" i="13"/>
  <c r="L63" i="13"/>
  <c r="K63" i="13"/>
  <c r="H63" i="13"/>
  <c r="N63" i="13" s="1"/>
  <c r="M62" i="13"/>
  <c r="L62" i="13"/>
  <c r="K62" i="13"/>
  <c r="H62" i="13"/>
  <c r="N62" i="13" s="1"/>
  <c r="M57" i="13"/>
  <c r="L57" i="13"/>
  <c r="K57" i="13"/>
  <c r="H57" i="13"/>
  <c r="N57" i="13" s="1"/>
  <c r="M45" i="13"/>
  <c r="L45" i="13"/>
  <c r="K45" i="13"/>
  <c r="H45" i="13"/>
  <c r="N45" i="13" s="1"/>
  <c r="M44" i="13"/>
  <c r="L44" i="13"/>
  <c r="K44" i="13"/>
  <c r="H44" i="13"/>
  <c r="N44" i="13" s="1"/>
  <c r="M43" i="13"/>
  <c r="L43" i="13"/>
  <c r="K43" i="13"/>
  <c r="H43" i="13"/>
  <c r="N43" i="13" s="1"/>
  <c r="M40" i="13"/>
  <c r="L40" i="13"/>
  <c r="K40" i="13"/>
  <c r="H40" i="13"/>
  <c r="N40" i="13" s="1"/>
  <c r="M39" i="13"/>
  <c r="L39" i="13"/>
  <c r="K39" i="13"/>
  <c r="H39" i="13"/>
  <c r="N39" i="13" s="1"/>
  <c r="M15" i="13"/>
  <c r="L15" i="13"/>
  <c r="K15" i="13"/>
  <c r="H15" i="13"/>
  <c r="N15" i="13" s="1"/>
  <c r="N13" i="13" s="1"/>
  <c r="N66" i="13" l="1"/>
  <c r="N70" i="13"/>
  <c r="N60" i="13"/>
  <c r="N55" i="13"/>
  <c r="N53" i="13" s="1"/>
  <c r="N41" i="13"/>
  <c r="H37" i="13"/>
  <c r="N37" i="13" s="1"/>
  <c r="K37" i="13"/>
  <c r="L37" i="13"/>
  <c r="M37" i="13"/>
  <c r="N64" i="13" l="1"/>
  <c r="L76" i="13"/>
  <c r="M76" i="13"/>
  <c r="H76" i="13"/>
  <c r="L52" i="13"/>
  <c r="H52" i="13"/>
  <c r="N52" i="13" s="1"/>
  <c r="H51" i="13"/>
  <c r="N51" i="13" s="1"/>
  <c r="K50" i="13"/>
  <c r="H50" i="13"/>
  <c r="N50" i="13" s="1"/>
  <c r="M49" i="13"/>
  <c r="H49" i="13"/>
  <c r="N49" i="13" s="1"/>
  <c r="M48" i="13"/>
  <c r="L48" i="13"/>
  <c r="K48" i="13"/>
  <c r="H48" i="13"/>
  <c r="N48" i="13" s="1"/>
  <c r="H38" i="13"/>
  <c r="N38" i="13" s="1"/>
  <c r="N35" i="13" s="1"/>
  <c r="N33" i="13" s="1"/>
  <c r="H32" i="13"/>
  <c r="N32" i="13" s="1"/>
  <c r="H31" i="13"/>
  <c r="N31" i="13" s="1"/>
  <c r="H30" i="13"/>
  <c r="N30" i="13" s="1"/>
  <c r="L28" i="13"/>
  <c r="K28" i="13"/>
  <c r="H28" i="13"/>
  <c r="N28" i="13" s="1"/>
  <c r="M27" i="13"/>
  <c r="H27" i="13"/>
  <c r="N27" i="13" s="1"/>
  <c r="M24" i="13"/>
  <c r="H24" i="13"/>
  <c r="N24" i="13" s="1"/>
  <c r="K23" i="13"/>
  <c r="H23" i="13"/>
  <c r="N23" i="13" s="1"/>
  <c r="M22" i="13"/>
  <c r="H22" i="13"/>
  <c r="N22" i="13" s="1"/>
  <c r="L21" i="13"/>
  <c r="K21" i="13"/>
  <c r="H21" i="13"/>
  <c r="N21" i="13" s="1"/>
  <c r="K31" i="13" l="1"/>
  <c r="L31" i="13"/>
  <c r="M50" i="13"/>
  <c r="M51" i="13"/>
  <c r="K51" i="13"/>
  <c r="K49" i="13"/>
  <c r="K52" i="13"/>
  <c r="M52" i="13"/>
  <c r="L23" i="13"/>
  <c r="L50" i="13"/>
  <c r="K76" i="13"/>
  <c r="K32" i="13"/>
  <c r="M32" i="13"/>
  <c r="L32" i="13"/>
  <c r="K30" i="13"/>
  <c r="M30" i="13"/>
  <c r="L30" i="13"/>
  <c r="M38" i="13"/>
  <c r="L38" i="13"/>
  <c r="K38" i="13"/>
  <c r="M21" i="13"/>
  <c r="K22" i="13"/>
  <c r="M23" i="13"/>
  <c r="K24" i="13"/>
  <c r="K27" i="13"/>
  <c r="M28" i="13"/>
  <c r="M31" i="13"/>
  <c r="L24" i="13"/>
  <c r="L22" i="13"/>
  <c r="L27" i="13"/>
  <c r="L49" i="13"/>
  <c r="L51" i="13"/>
  <c r="N58" i="13" l="1"/>
  <c r="N26" i="13"/>
  <c r="N25" i="13" s="1"/>
  <c r="N46" i="13"/>
  <c r="N20" i="13"/>
  <c r="N29" i="13"/>
  <c r="N18" i="13" l="1"/>
  <c r="N16" i="13" s="1"/>
  <c r="N76" i="13" s="1"/>
  <c r="N74" i="13" l="1"/>
  <c r="J82" i="13" s="1"/>
  <c r="J83" i="13" s="1"/>
  <c r="J78" i="13"/>
  <c r="J79" i="13" s="1"/>
  <c r="J87" i="13" l="1"/>
  <c r="J86" i="13"/>
  <c r="J84" i="13"/>
  <c r="J80" i="13"/>
  <c r="O69" i="13" l="1"/>
  <c r="O73" i="13"/>
  <c r="O68" i="13"/>
  <c r="O72" i="13"/>
  <c r="O62" i="13"/>
  <c r="O63" i="13"/>
  <c r="O57" i="13"/>
  <c r="O44" i="13"/>
  <c r="O45" i="13"/>
  <c r="O43" i="13"/>
  <c r="O15" i="13"/>
  <c r="O13" i="13" s="1"/>
  <c r="O39" i="13"/>
  <c r="O40" i="13"/>
  <c r="O37" i="13"/>
  <c r="O48" i="13"/>
  <c r="O22" i="13"/>
  <c r="O28" i="13"/>
  <c r="O32" i="13"/>
  <c r="O27" i="13"/>
  <c r="O50" i="13"/>
  <c r="O24" i="13"/>
  <c r="O49" i="13"/>
  <c r="O30" i="13"/>
  <c r="O38" i="13"/>
  <c r="O51" i="13"/>
  <c r="O76" i="13"/>
  <c r="O74" i="13" s="1"/>
  <c r="O82" i="13" s="1"/>
  <c r="O23" i="13"/>
  <c r="O21" i="13"/>
  <c r="O52" i="13"/>
  <c r="O31" i="13"/>
  <c r="J88" i="13"/>
  <c r="O70" i="13" l="1"/>
  <c r="O66" i="13"/>
  <c r="O60" i="13"/>
  <c r="O55" i="13"/>
  <c r="O53" i="13" s="1"/>
  <c r="O41" i="13"/>
  <c r="O35" i="13"/>
  <c r="O26" i="13"/>
  <c r="O25" i="13" s="1"/>
  <c r="O29" i="13"/>
  <c r="O20" i="13"/>
  <c r="O46" i="13"/>
  <c r="O58" i="13" l="1"/>
  <c r="O64" i="13"/>
  <c r="O33" i="13"/>
  <c r="O18" i="13"/>
  <c r="O16" i="13" s="1"/>
  <c r="O78" i="13" l="1"/>
  <c r="O86" i="13" s="1"/>
</calcChain>
</file>

<file path=xl/sharedStrings.xml><?xml version="1.0" encoding="utf-8"?>
<sst xmlns="http://schemas.openxmlformats.org/spreadsheetml/2006/main" count="149" uniqueCount="125">
  <si>
    <t>TOTAL GERAL</t>
  </si>
  <si>
    <t>%</t>
  </si>
  <si>
    <t>MATERIAL</t>
  </si>
  <si>
    <t>m³</t>
  </si>
  <si>
    <t>m²</t>
  </si>
  <si>
    <t>m</t>
  </si>
  <si>
    <t>un</t>
  </si>
  <si>
    <t>INSTALAÇÕES HIDRÁULICAS E SANITÁRIAS</t>
  </si>
  <si>
    <t>ITEM</t>
  </si>
  <si>
    <t>CANTEIRO DE OBRAS</t>
  </si>
  <si>
    <t>MOVIMENTO DE TERRA</t>
  </si>
  <si>
    <t>t</t>
  </si>
  <si>
    <t>TOTAL</t>
  </si>
  <si>
    <t>CUSTOS UNITÁRIOS                                                          (R$)</t>
  </si>
  <si>
    <t>UNID.</t>
  </si>
  <si>
    <t>SERVIÇOS PRELIMINARES / TÉCNICOS</t>
  </si>
  <si>
    <t>2.1</t>
  </si>
  <si>
    <t>2.1.1</t>
  </si>
  <si>
    <t>3.1</t>
  </si>
  <si>
    <t>3.2</t>
  </si>
  <si>
    <t>4.1</t>
  </si>
  <si>
    <t>4.2</t>
  </si>
  <si>
    <t>2.1.2</t>
  </si>
  <si>
    <t>2.1.3</t>
  </si>
  <si>
    <t>DESCRIÇÃO DOS SERVIÇOS</t>
  </si>
  <si>
    <t>GERENCIAMENTO DE OBRAS /  FISCALIZAÇÃO</t>
  </si>
  <si>
    <t>FUNDAÇÃO UNIVERSIDADE FEDERAL DO ABC</t>
  </si>
  <si>
    <t>MINISTÉRIO DA EDUCAÇÃO</t>
  </si>
  <si>
    <t>Carga, transporte e descarga mecânica até 1km - material de qualquer natureza</t>
  </si>
  <si>
    <t>Placa de obra em chapa de aço galvanizado - fornecimento e instalação</t>
  </si>
  <si>
    <t>QUANTIDADE</t>
  </si>
  <si>
    <t>MDO</t>
  </si>
  <si>
    <t>EQUIP.</t>
  </si>
  <si>
    <t>Construções Provisórias</t>
  </si>
  <si>
    <t>Ligações Provisórias</t>
  </si>
  <si>
    <t>2.1.2.1.1</t>
  </si>
  <si>
    <t>2.1.2.1.2</t>
  </si>
  <si>
    <t>2.1.2.1</t>
  </si>
  <si>
    <t>Medidor de energia polifásico - fornecimento e instalação</t>
  </si>
  <si>
    <t>Energia Elétrica</t>
  </si>
  <si>
    <t>Proteção e Sinalização</t>
  </si>
  <si>
    <t>2.1.3.1</t>
  </si>
  <si>
    <t>2.1.3.2</t>
  </si>
  <si>
    <t>Tela tapume em polietileno estirado para proteção de obras, malha 5mm - fornecimento e instalação</t>
  </si>
  <si>
    <t>2.1.3.3</t>
  </si>
  <si>
    <t>Disposição final de resíduos classe II-B (terra / entulho) em aterro licenciado</t>
  </si>
  <si>
    <t>Transporte de terra / entulho com caminhão basculante, para distâncias maiores que 4km, para disposição final do material transportado em aterro licenciado</t>
  </si>
  <si>
    <t>TOTAL BDI</t>
  </si>
  <si>
    <t>Escavação manual de valas em material de 1ª categoria, até 1,50m de profundidade, excluindo esgotamento e escoramento</t>
  </si>
  <si>
    <t xml:space="preserve">Quadro de Luz e Força, em chapa metálica, para 32 disjuntores termomagnético monopolares, com barramento trifásico e neutro - fornecimento e instalação
</t>
  </si>
  <si>
    <t>Tapume em chapa de madeira compensada resinada espessura de 10 mm, estruturado com peças de madeira (pontaletes e sarrafos), acabamento em pintura látex acrílico na cor branca - fornecimento e instalação</t>
  </si>
  <si>
    <t>BDI</t>
  </si>
  <si>
    <t>SUPERINTENDÊNCIA DE OBRAS</t>
  </si>
  <si>
    <t>FUNDAÇÕES ESPECIAIS</t>
  </si>
  <si>
    <t>4.3</t>
  </si>
  <si>
    <t>Mobilização</t>
  </si>
  <si>
    <t>Desmobilização</t>
  </si>
  <si>
    <t>2.1.1.3</t>
  </si>
  <si>
    <t>Aluguel de contêiner, composto por área livre, 1 vaso, 1 lavatório, 1 mictório e 1 chuveiro - dimensões: largura 2,30m, comprimento 6,00m e altura 2,50m - mobilização e desmobilização</t>
  </si>
  <si>
    <t>2.1.1.4</t>
  </si>
  <si>
    <t>Aluguel de contêiner, composto por área livre, para refeitório, aréa de vivência ou almoxarifado - dimensões: largura 2,30m, comprimento 6,00m e altura 2,50m - mobilização e desmobilização</t>
  </si>
  <si>
    <t>5.1</t>
  </si>
  <si>
    <t>ANEXO VIII - MODELO PLANILHA DE PREÇOS</t>
  </si>
  <si>
    <t>PROJETOS</t>
  </si>
  <si>
    <t>fl</t>
  </si>
  <si>
    <t>ESCAVAÇÃO, CARGA, TRANSPORTE E DISPOSIÇÃO FINAL</t>
  </si>
  <si>
    <t>3.1.1</t>
  </si>
  <si>
    <t xml:space="preserve"> m³ </t>
  </si>
  <si>
    <t>3.1.2</t>
  </si>
  <si>
    <t>3.1.3</t>
  </si>
  <si>
    <t xml:space="preserve"> m³xkm </t>
  </si>
  <si>
    <t>3.1.4</t>
  </si>
  <si>
    <t>SERVIÇOS COMPLEMENTARES</t>
  </si>
  <si>
    <t>3.2.1</t>
  </si>
  <si>
    <t>Levantamento planialtimétrico cadastral da área em intervenção para contenção de taludes e drenagem, com elaboração de desenho técnico - NBR 13.133</t>
  </si>
  <si>
    <t xml:space="preserve"> m² </t>
  </si>
  <si>
    <t>3.2.2</t>
  </si>
  <si>
    <t>Sondagem geotécnica com ensaio do tipo SPT e caracterização do solo - NBR 6484 / 7250 / 6502</t>
  </si>
  <si>
    <t>3.2.3</t>
  </si>
  <si>
    <t>Execução de ensaio de compressão triaxial, com coleta de amostra de solo in situ - elaboração de Boletim Tecnológico e Parecer Geotécnico</t>
  </si>
  <si>
    <t xml:space="preserve"> un </t>
  </si>
  <si>
    <t>Recomposição de talude com empilhamento de  solo-cimento ensacado (proporção c/s = 1/10) - fornecimento e execução</t>
  </si>
  <si>
    <t>Execução de chumbador/tirante passivo em talude natural,  para solução do tipo "solo grampeado", com furo de Ф 4", comprimento de 8,00 metros e cabo Ф 3/4"(20mm) com injeção de calda de cimento - fornecimento e execução</t>
  </si>
  <si>
    <t>Instalação de  geomanta tridimensional com filamentos de polipropileno, termosoldada entre 02 (dois) geotêxteis não-tecidos de poliéster - fornecimento e execução</t>
  </si>
  <si>
    <t>Execução de proteção superficial de talude restaurado,  em concreto jateado fck=20MPa, espessura de 10 a 20 cm, com armadura em tela de aço ref. Q138, em talude com altura máxima de 8 metros, com acabamento sarrafeado, inclusive mobilização e instalação de equipamento</t>
  </si>
  <si>
    <t>Execução de drenagem subsuperficial do tipo barbacã em tubo de PVC φ 50 mm, comprimento l = 0,50 m, em bulbo de areia média a grossa, revestido em geotêxtil - fornecimento e execução</t>
  </si>
  <si>
    <t xml:space="preserve"> un x mês </t>
  </si>
  <si>
    <t>ALVENARIA / VEDAÇÃO / DIVISÓRIA</t>
  </si>
  <si>
    <t>7.1</t>
  </si>
  <si>
    <t>ALVENARIA ESTRUTURAL / DE VEDAÇÃO</t>
  </si>
  <si>
    <t>7.1.1</t>
  </si>
  <si>
    <t xml:space="preserve">Alvenaria de blocos de concreto estrutural 14x19x39cm, Fbk=4,5 MPa, espessura 14cm, assentados com argamassa de cimento, cal hidratada e areia - traço 1:0,25:4 </t>
  </si>
  <si>
    <t>SERVIÇOS DIVERSOS</t>
  </si>
  <si>
    <t>Ajudante de montador</t>
  </si>
  <si>
    <t>h</t>
  </si>
  <si>
    <t>Montador de tubo aço/equipamentos</t>
  </si>
  <si>
    <t>REVESTIMENTOS</t>
  </si>
  <si>
    <t>REVESTIMENTOS DE PISOS</t>
  </si>
  <si>
    <t>Lastro de brita n.º 02 apiloada manualmente, espessura 5cm</t>
  </si>
  <si>
    <t>Piso em concreto usinado bombeado Fck=25MPa , espessura 7cm, com armação em tela metálica soldada, polimento com máquina elétrica e juntas de dilatação cortadas em quadros de 2,00x2,00m, preenchidas com selante elástico - fornecimento e execução</t>
  </si>
  <si>
    <t>REVESTIMENTOS DE PAREDES</t>
  </si>
  <si>
    <t>Chapisco em paredes com argamassa de cimento e areia traço 1:3, espessura 0,5cm, preparo mecânico</t>
  </si>
  <si>
    <t>Massa única (emboço e reboco) com argamassa de cimento, cal hidratada e areia - traço 1:2:8, espessura 2,0cm, preparo mecânico</t>
  </si>
  <si>
    <t>Elaboração de projeto executivo para obras de contenção de taludes, drenagem superficial e subsuperficial, rede hidráulica e serviços complementares de construção civil, inclusive memorial de cálculo e memorial descritivo, com elaboração de desenhos como construído "as built"</t>
  </si>
  <si>
    <t>1.1</t>
  </si>
  <si>
    <t>2.1.1.1</t>
  </si>
  <si>
    <t>2.1.1.2</t>
  </si>
  <si>
    <t>6.1</t>
  </si>
  <si>
    <t>6.1.1</t>
  </si>
  <si>
    <t>7.1.2</t>
  </si>
  <si>
    <t>7.2</t>
  </si>
  <si>
    <t>7.2.1</t>
  </si>
  <si>
    <t>7.2.2</t>
  </si>
  <si>
    <t>8.1</t>
  </si>
  <si>
    <t>4.4</t>
  </si>
  <si>
    <t>4.5</t>
  </si>
  <si>
    <t>5.1.1</t>
  </si>
  <si>
    <t>6.1.2</t>
  </si>
  <si>
    <t>Administração local da obra - 8,87% sobre os itens 1 a 8</t>
  </si>
  <si>
    <t>SUBTOTAL 1 - itens 1 a 7</t>
  </si>
  <si>
    <t>SUBTOTAL 1 - itens 1 a 7 com BDI 30,00%</t>
  </si>
  <si>
    <t>SUBTOTAL 2 - item 8</t>
  </si>
  <si>
    <t>SUBTOTAL 2 - item 8 com BDI 30,00%</t>
  </si>
  <si>
    <t>TOTAL - itens 1 a 8</t>
  </si>
  <si>
    <t xml:space="preserve">                                                                                                                                                                                                                             processo nº 23006.001381/2019-16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</si>
</sst>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%"/>
    <numFmt numFmtId="167" formatCode="#,##0.00000"/>
    <numFmt numFmtId="168" formatCode="_-* #,##0.0000_-;\-* #,##0.0000_-;_-* &quot;-&quot;??_-;_-@_-"/>
    <numFmt numFmtId="169" formatCode="_-* #,##0.0000000_-;\-* #,##0.0000000_-;_-* &quot;-&quot;?????_-;_-@_-"/>
    <numFmt numFmtId="170" formatCode="_([$€]* #,##0.00_);_([$€]* \(#,##0.00\);_([$€]* &quot;-&quot;??_);_(@_)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2"/>
      <name val="宋体"/>
      <charset val="134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mediumGray">
        <fgColor indexed="42"/>
        <bgColor rgb="FFFFFFCC"/>
      </patternFill>
    </fill>
    <fill>
      <patternFill patternType="solid">
        <fgColor theme="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4" fillId="8" borderId="0" applyNumberFormat="0" applyBorder="0" applyAlignment="0" applyProtection="0"/>
    <xf numFmtId="0" fontId="15" fillId="24" borderId="41" applyNumberFormat="0" applyAlignment="0" applyProtection="0"/>
    <xf numFmtId="0" fontId="16" fillId="25" borderId="42" applyNumberFormat="0" applyAlignment="0" applyProtection="0"/>
    <xf numFmtId="0" fontId="3" fillId="0" borderId="0" applyFont="0" applyFill="0" applyProtection="0">
      <alignment vertical="top"/>
    </xf>
    <xf numFmtId="0" fontId="3" fillId="0" borderId="0" applyFont="0" applyFill="0" applyProtection="0">
      <alignment vertical="top"/>
    </xf>
    <xf numFmtId="0" fontId="3" fillId="0" borderId="0" applyFont="0" applyFill="0" applyProtection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3" fillId="0" borderId="0" applyFont="0" applyFill="0" applyProtection="0">
      <alignment vertical="top"/>
    </xf>
    <xf numFmtId="2" fontId="3" fillId="0" borderId="0" applyFont="0" applyFill="0" applyProtection="0">
      <alignment vertical="top"/>
    </xf>
    <xf numFmtId="2" fontId="3" fillId="0" borderId="0" applyFont="0" applyFill="0" applyProtection="0">
      <alignment vertical="top"/>
    </xf>
    <xf numFmtId="0" fontId="18" fillId="9" borderId="0" applyNumberFormat="0" applyBorder="0" applyAlignment="0" applyProtection="0"/>
    <xf numFmtId="0" fontId="3" fillId="0" borderId="0" applyNumberFormat="0" applyFont="0" applyFill="0" applyProtection="0">
      <alignment vertical="top"/>
    </xf>
    <xf numFmtId="0" fontId="3" fillId="0" borderId="0" applyNumberFormat="0" applyFont="0" applyFill="0" applyProtection="0">
      <alignment vertical="top"/>
    </xf>
    <xf numFmtId="0" fontId="19" fillId="0" borderId="43" applyNumberFormat="0" applyFill="0" applyAlignment="0" applyProtection="0"/>
    <xf numFmtId="0" fontId="19" fillId="0" borderId="0" applyNumberFormat="0" applyFill="0" applyBorder="0" applyAlignment="0" applyProtection="0"/>
    <xf numFmtId="0" fontId="20" fillId="12" borderId="41" applyNumberFormat="0" applyAlignment="0" applyProtection="0"/>
    <xf numFmtId="0" fontId="21" fillId="0" borderId="44" applyNumberFormat="0" applyFill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7" borderId="45" applyNumberFormat="0" applyFont="0" applyAlignment="0" applyProtection="0"/>
    <xf numFmtId="0" fontId="3" fillId="27" borderId="45" applyNumberFormat="0" applyFont="0" applyAlignment="0" applyProtection="0"/>
    <xf numFmtId="0" fontId="23" fillId="24" borderId="46" applyNumberFormat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10">
    <xf numFmtId="0" fontId="0" fillId="0" borderId="0" xfId="0"/>
    <xf numFmtId="0" fontId="7" fillId="0" borderId="0" xfId="0" applyFont="1" applyAlignment="1" applyProtection="1">
      <alignment horizontal="right" vertical="top"/>
    </xf>
    <xf numFmtId="165" fontId="7" fillId="0" borderId="0" xfId="1" applyNumberFormat="1" applyFont="1" applyAlignment="1" applyProtection="1">
      <alignment vertical="top"/>
    </xf>
    <xf numFmtId="166" fontId="7" fillId="0" borderId="0" xfId="16" applyNumberFormat="1" applyFont="1" applyAlignment="1" applyProtection="1">
      <alignment horizontal="center" vertical="top"/>
    </xf>
    <xf numFmtId="0" fontId="7" fillId="0" borderId="0" xfId="0" applyFont="1" applyAlignment="1" applyProtection="1">
      <alignment vertical="top"/>
    </xf>
    <xf numFmtId="10" fontId="8" fillId="0" borderId="0" xfId="16" applyNumberFormat="1" applyFont="1" applyAlignment="1" applyProtection="1">
      <alignment horizontal="center" vertical="top"/>
    </xf>
    <xf numFmtId="167" fontId="7" fillId="0" borderId="0" xfId="0" applyNumberFormat="1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167" fontId="7" fillId="0" borderId="0" xfId="0" applyNumberFormat="1" applyFont="1" applyFill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horizontal="left" vertical="top"/>
    </xf>
    <xf numFmtId="167" fontId="7" fillId="0" borderId="0" xfId="0" applyNumberFormat="1" applyFont="1" applyFill="1" applyAlignment="1" applyProtection="1">
      <alignment vertical="top"/>
    </xf>
    <xf numFmtId="165" fontId="6" fillId="3" borderId="8" xfId="1" applyNumberFormat="1" applyFont="1" applyFill="1" applyBorder="1" applyAlignment="1" applyProtection="1">
      <alignment horizontal="center" vertical="center" wrapText="1"/>
    </xf>
    <xf numFmtId="165" fontId="6" fillId="3" borderId="5" xfId="1" applyNumberFormat="1" applyFont="1" applyFill="1" applyBorder="1" applyAlignment="1" applyProtection="1">
      <alignment horizontal="center" vertical="center" wrapText="1"/>
    </xf>
    <xf numFmtId="10" fontId="10" fillId="3" borderId="7" xfId="16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vertical="top"/>
    </xf>
    <xf numFmtId="0" fontId="9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vertical="top"/>
    </xf>
    <xf numFmtId="10" fontId="8" fillId="0" borderId="0" xfId="16" applyNumberFormat="1" applyFont="1" applyBorder="1" applyAlignment="1" applyProtection="1">
      <alignment horizontal="center" vertical="top"/>
    </xf>
    <xf numFmtId="0" fontId="6" fillId="2" borderId="37" xfId="0" applyFont="1" applyFill="1" applyBorder="1" applyAlignment="1" applyProtection="1">
      <alignment horizontal="right" vertical="top"/>
    </xf>
    <xf numFmtId="165" fontId="6" fillId="2" borderId="38" xfId="1" applyNumberFormat="1" applyFont="1" applyFill="1" applyBorder="1" applyAlignment="1" applyProtection="1">
      <alignment vertical="top"/>
    </xf>
    <xf numFmtId="10" fontId="10" fillId="2" borderId="40" xfId="16" applyNumberFormat="1" applyFont="1" applyFill="1" applyBorder="1" applyAlignment="1" applyProtection="1">
      <alignment horizontal="center" vertical="center"/>
    </xf>
    <xf numFmtId="167" fontId="7" fillId="0" borderId="0" xfId="0" applyNumberFormat="1" applyFont="1" applyBorder="1" applyAlignment="1" applyProtection="1">
      <alignment vertical="top"/>
    </xf>
    <xf numFmtId="168" fontId="7" fillId="0" borderId="0" xfId="0" applyNumberFormat="1" applyFont="1" applyBorder="1" applyAlignment="1" applyProtection="1">
      <alignment vertical="top"/>
    </xf>
    <xf numFmtId="169" fontId="7" fillId="0" borderId="0" xfId="0" applyNumberFormat="1" applyFont="1" applyBorder="1" applyAlignment="1" applyProtection="1">
      <alignment vertical="top"/>
    </xf>
    <xf numFmtId="0" fontId="6" fillId="2" borderId="26" xfId="0" applyFont="1" applyFill="1" applyBorder="1" applyAlignment="1" applyProtection="1">
      <alignment horizontal="right" vertical="top"/>
    </xf>
    <xf numFmtId="165" fontId="6" fillId="2" borderId="27" xfId="1" applyNumberFormat="1" applyFont="1" applyFill="1" applyBorder="1" applyAlignment="1" applyProtection="1">
      <alignment vertical="top"/>
    </xf>
    <xf numFmtId="10" fontId="10" fillId="2" borderId="31" xfId="16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right" vertical="top"/>
    </xf>
    <xf numFmtId="0" fontId="9" fillId="0" borderId="1" xfId="6" applyFont="1" applyFill="1" applyBorder="1" applyAlignment="1" applyProtection="1">
      <alignment horizontal="left" vertical="top" wrapText="1"/>
    </xf>
    <xf numFmtId="165" fontId="7" fillId="0" borderId="1" xfId="1" applyNumberFormat="1" applyFont="1" applyFill="1" applyBorder="1" applyAlignment="1" applyProtection="1">
      <alignment horizontal="center" vertical="top"/>
    </xf>
    <xf numFmtId="10" fontId="8" fillId="0" borderId="3" xfId="16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top"/>
    </xf>
    <xf numFmtId="0" fontId="6" fillId="2" borderId="32" xfId="0" applyFont="1" applyFill="1" applyBorder="1" applyAlignment="1" applyProtection="1">
      <alignment horizontal="right" vertical="top"/>
    </xf>
    <xf numFmtId="165" fontId="6" fillId="2" borderId="33" xfId="1" applyNumberFormat="1" applyFont="1" applyFill="1" applyBorder="1" applyAlignment="1" applyProtection="1">
      <alignment vertical="top"/>
    </xf>
    <xf numFmtId="10" fontId="10" fillId="2" borderId="23" xfId="16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right" vertical="top"/>
    </xf>
    <xf numFmtId="165" fontId="6" fillId="3" borderId="33" xfId="1" applyNumberFormat="1" applyFont="1" applyFill="1" applyBorder="1" applyAlignment="1" applyProtection="1">
      <alignment vertical="top"/>
    </xf>
    <xf numFmtId="10" fontId="10" fillId="4" borderId="23" xfId="16" applyNumberFormat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right" vertical="top"/>
    </xf>
    <xf numFmtId="165" fontId="6" fillId="3" borderId="27" xfId="1" applyNumberFormat="1" applyFont="1" applyFill="1" applyBorder="1" applyAlignment="1" applyProtection="1">
      <alignment vertical="top"/>
    </xf>
    <xf numFmtId="10" fontId="10" fillId="4" borderId="31" xfId="16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right" vertical="top"/>
    </xf>
    <xf numFmtId="165" fontId="6" fillId="3" borderId="1" xfId="1" applyNumberFormat="1" applyFont="1" applyFill="1" applyBorder="1" applyAlignment="1" applyProtection="1">
      <alignment vertical="top"/>
    </xf>
    <xf numFmtId="10" fontId="10" fillId="4" borderId="3" xfId="16" applyNumberFormat="1" applyFont="1" applyFill="1" applyBorder="1" applyAlignment="1" applyProtection="1">
      <alignment horizontal="center" vertical="center"/>
    </xf>
    <xf numFmtId="0" fontId="9" fillId="0" borderId="1" xfId="10" applyFont="1" applyFill="1" applyBorder="1" applyAlignment="1" applyProtection="1">
      <alignment horizontal="left" vertical="top" wrapText="1"/>
    </xf>
    <xf numFmtId="0" fontId="7" fillId="0" borderId="1" xfId="10" applyFont="1" applyFill="1" applyBorder="1" applyAlignment="1" applyProtection="1">
      <alignment horizontal="center" vertical="top"/>
    </xf>
    <xf numFmtId="0" fontId="7" fillId="0" borderId="2" xfId="10" applyFont="1" applyFill="1" applyBorder="1" applyAlignment="1" applyProtection="1">
      <alignment horizontal="right" vertical="top"/>
    </xf>
    <xf numFmtId="0" fontId="9" fillId="0" borderId="1" xfId="5" applyFont="1" applyFill="1" applyBorder="1" applyAlignment="1" applyProtection="1">
      <alignment horizontal="left" vertical="top" wrapText="1"/>
    </xf>
    <xf numFmtId="0" fontId="7" fillId="0" borderId="1" xfId="5" applyFont="1" applyFill="1" applyBorder="1" applyAlignment="1" applyProtection="1">
      <alignment horizontal="center" vertical="top"/>
    </xf>
    <xf numFmtId="0" fontId="7" fillId="0" borderId="2" xfId="5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</xf>
    <xf numFmtId="0" fontId="6" fillId="4" borderId="32" xfId="0" applyFont="1" applyFill="1" applyBorder="1" applyAlignment="1" applyProtection="1">
      <alignment horizontal="right" vertical="top"/>
    </xf>
    <xf numFmtId="0" fontId="6" fillId="2" borderId="32" xfId="10" applyFont="1" applyFill="1" applyBorder="1" applyAlignment="1" applyProtection="1">
      <alignment horizontal="right" vertical="top"/>
    </xf>
    <xf numFmtId="0" fontId="11" fillId="2" borderId="33" xfId="10" applyFont="1" applyFill="1" applyBorder="1" applyAlignment="1" applyProtection="1">
      <alignment horizontal="left" vertical="top" wrapText="1"/>
    </xf>
    <xf numFmtId="0" fontId="6" fillId="2" borderId="33" xfId="10" applyFont="1" applyFill="1" applyBorder="1" applyAlignment="1" applyProtection="1">
      <alignment horizontal="center" vertical="top"/>
    </xf>
    <xf numFmtId="0" fontId="6" fillId="2" borderId="35" xfId="10" applyFont="1" applyFill="1" applyBorder="1" applyAlignment="1" applyProtection="1">
      <alignment horizontal="right" vertical="top"/>
    </xf>
    <xf numFmtId="0" fontId="11" fillId="2" borderId="30" xfId="10" applyFont="1" applyFill="1" applyBorder="1" applyAlignment="1" applyProtection="1">
      <alignment horizontal="left" vertical="top" wrapText="1"/>
    </xf>
    <xf numFmtId="0" fontId="6" fillId="2" borderId="30" xfId="10" applyFont="1" applyFill="1" applyBorder="1" applyAlignment="1" applyProtection="1">
      <alignment horizontal="center" vertical="top"/>
    </xf>
    <xf numFmtId="10" fontId="10" fillId="2" borderId="36" xfId="16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</xf>
    <xf numFmtId="0" fontId="9" fillId="0" borderId="0" xfId="5" applyFont="1" applyFill="1" applyBorder="1" applyAlignment="1" applyProtection="1">
      <alignment horizontal="center" vertical="center" wrapText="1"/>
    </xf>
    <xf numFmtId="10" fontId="8" fillId="0" borderId="0" xfId="16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65" fontId="11" fillId="0" borderId="10" xfId="1" applyNumberFormat="1" applyFont="1" applyFill="1" applyBorder="1" applyAlignment="1" applyProtection="1">
      <alignment horizontal="center" vertical="center" wrapText="1"/>
    </xf>
    <xf numFmtId="10" fontId="6" fillId="3" borderId="4" xfId="16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center" vertical="center"/>
    </xf>
    <xf numFmtId="10" fontId="6" fillId="0" borderId="24" xfId="16" applyNumberFormat="1" applyFont="1" applyFill="1" applyBorder="1" applyAlignment="1" applyProtection="1">
      <alignment horizontal="center" vertical="center"/>
    </xf>
    <xf numFmtId="10" fontId="6" fillId="0" borderId="25" xfId="16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10" fontId="8" fillId="0" borderId="0" xfId="16" applyNumberFormat="1" applyFont="1" applyFill="1" applyAlignment="1" applyProtection="1">
      <alignment horizontal="center" vertical="center"/>
    </xf>
    <xf numFmtId="10" fontId="8" fillId="0" borderId="0" xfId="16" applyNumberFormat="1" applyFont="1" applyFill="1" applyAlignment="1" applyProtection="1">
      <alignment horizontal="center" vertical="top"/>
    </xf>
    <xf numFmtId="10" fontId="8" fillId="0" borderId="49" xfId="16" applyNumberFormat="1" applyFont="1" applyFill="1" applyBorder="1" applyAlignment="1" applyProtection="1">
      <alignment horizontal="center" vertical="center"/>
    </xf>
    <xf numFmtId="10" fontId="11" fillId="4" borderId="6" xfId="1" applyNumberFormat="1" applyFont="1" applyFill="1" applyBorder="1" applyAlignment="1" applyProtection="1">
      <alignment vertical="center"/>
      <protection locked="0"/>
    </xf>
    <xf numFmtId="164" fontId="9" fillId="0" borderId="0" xfId="92" applyFont="1" applyAlignment="1" applyProtection="1">
      <alignment horizontal="left" vertical="top"/>
    </xf>
    <xf numFmtId="164" fontId="7" fillId="0" borderId="0" xfId="92" applyFont="1" applyAlignment="1" applyProtection="1">
      <alignment horizontal="center" vertical="top"/>
    </xf>
    <xf numFmtId="164" fontId="9" fillId="0" borderId="0" xfId="92" applyFont="1" applyFill="1" applyAlignment="1" applyProtection="1">
      <alignment horizontal="left" vertical="top"/>
    </xf>
    <xf numFmtId="164" fontId="6" fillId="0" borderId="10" xfId="92" applyFont="1" applyFill="1" applyBorder="1" applyAlignment="1" applyProtection="1">
      <alignment horizontal="center" vertical="center" wrapText="1"/>
    </xf>
    <xf numFmtId="164" fontId="10" fillId="3" borderId="8" xfId="92" applyFont="1" applyFill="1" applyBorder="1" applyAlignment="1" applyProtection="1">
      <alignment horizontal="center" vertical="center" wrapText="1"/>
    </xf>
    <xf numFmtId="164" fontId="10" fillId="3" borderId="9" xfId="92" applyFont="1" applyFill="1" applyBorder="1" applyAlignment="1" applyProtection="1">
      <alignment horizontal="center" vertical="center" wrapText="1"/>
    </xf>
    <xf numFmtId="164" fontId="10" fillId="0" borderId="10" xfId="92" applyFont="1" applyFill="1" applyBorder="1" applyAlignment="1" applyProtection="1">
      <alignment horizontal="center" vertical="center" wrapText="1"/>
    </xf>
    <xf numFmtId="164" fontId="7" fillId="0" borderId="0" xfId="92" applyFont="1" applyBorder="1" applyAlignment="1" applyProtection="1">
      <alignment horizontal="center" vertical="top"/>
    </xf>
    <xf numFmtId="164" fontId="7" fillId="0" borderId="0" xfId="92" applyFont="1" applyFill="1" applyBorder="1" applyAlignment="1" applyProtection="1">
      <alignment horizontal="center" vertical="top"/>
    </xf>
    <xf numFmtId="0" fontId="11" fillId="2" borderId="38" xfId="92" applyNumberFormat="1" applyFont="1" applyFill="1" applyBorder="1" applyAlignment="1" applyProtection="1">
      <alignment horizontal="left" vertical="top"/>
    </xf>
    <xf numFmtId="164" fontId="6" fillId="0" borderId="10" xfId="92" applyFont="1" applyFill="1" applyBorder="1" applyAlignment="1" applyProtection="1">
      <alignment horizontal="center" vertical="center"/>
    </xf>
    <xf numFmtId="164" fontId="6" fillId="2" borderId="38" xfId="92" applyFont="1" applyFill="1" applyBorder="1" applyAlignment="1" applyProtection="1">
      <alignment vertical="center"/>
    </xf>
    <xf numFmtId="0" fontId="11" fillId="2" borderId="27" xfId="92" applyNumberFormat="1" applyFont="1" applyFill="1" applyBorder="1" applyAlignment="1" applyProtection="1">
      <alignment horizontal="left" vertical="top"/>
    </xf>
    <xf numFmtId="164" fontId="7" fillId="0" borderId="1" xfId="92" applyNumberFormat="1" applyFont="1" applyFill="1" applyBorder="1" applyAlignment="1" applyProtection="1">
      <alignment horizontal="center" vertical="center"/>
    </xf>
    <xf numFmtId="164" fontId="7" fillId="0" borderId="3" xfId="92" applyNumberFormat="1" applyFont="1" applyFill="1" applyBorder="1" applyAlignment="1" applyProtection="1">
      <alignment horizontal="center" vertical="center"/>
    </xf>
    <xf numFmtId="44" fontId="7" fillId="0" borderId="10" xfId="92" applyNumberFormat="1" applyFont="1" applyFill="1" applyBorder="1" applyAlignment="1" applyProtection="1">
      <alignment horizontal="center" vertical="center"/>
    </xf>
    <xf numFmtId="164" fontId="7" fillId="0" borderId="50" xfId="92" applyNumberFormat="1" applyFont="1" applyFill="1" applyBorder="1" applyAlignment="1" applyProtection="1">
      <alignment horizontal="center" vertical="center"/>
    </xf>
    <xf numFmtId="168" fontId="7" fillId="0" borderId="0" xfId="0" applyNumberFormat="1" applyFont="1" applyFill="1" applyBorder="1" applyAlignment="1" applyProtection="1">
      <alignment vertical="top"/>
    </xf>
    <xf numFmtId="169" fontId="7" fillId="0" borderId="0" xfId="0" applyNumberFormat="1" applyFont="1" applyFill="1" applyBorder="1" applyAlignment="1" applyProtection="1">
      <alignment vertical="top"/>
    </xf>
    <xf numFmtId="0" fontId="11" fillId="2" borderId="33" xfId="92" applyNumberFormat="1" applyFont="1" applyFill="1" applyBorder="1" applyAlignment="1" applyProtection="1">
      <alignment horizontal="left" vertical="top"/>
    </xf>
    <xf numFmtId="164" fontId="6" fillId="2" borderId="23" xfId="92" applyNumberFormat="1" applyFont="1" applyFill="1" applyBorder="1" applyAlignment="1" applyProtection="1">
      <alignment horizontal="center" vertical="center"/>
    </xf>
    <xf numFmtId="164" fontId="6" fillId="2" borderId="33" xfId="92" applyFont="1" applyFill="1" applyBorder="1" applyAlignment="1" applyProtection="1">
      <alignment vertical="center"/>
    </xf>
    <xf numFmtId="164" fontId="6" fillId="2" borderId="51" xfId="92" applyNumberFormat="1" applyFont="1" applyFill="1" applyBorder="1" applyAlignment="1" applyProtection="1">
      <alignment horizontal="center" vertical="center"/>
    </xf>
    <xf numFmtId="164" fontId="6" fillId="2" borderId="31" xfId="92" applyNumberFormat="1" applyFont="1" applyFill="1" applyBorder="1" applyAlignment="1" applyProtection="1">
      <alignment horizontal="center" vertical="center"/>
    </xf>
    <xf numFmtId="164" fontId="6" fillId="2" borderId="27" xfId="92" applyFont="1" applyFill="1" applyBorder="1" applyAlignment="1" applyProtection="1">
      <alignment vertical="center"/>
    </xf>
    <xf numFmtId="164" fontId="6" fillId="2" borderId="52" xfId="92" applyNumberFormat="1" applyFont="1" applyFill="1" applyBorder="1" applyAlignment="1" applyProtection="1">
      <alignment horizontal="center" vertical="center"/>
    </xf>
    <xf numFmtId="0" fontId="11" fillId="3" borderId="33" xfId="92" applyNumberFormat="1" applyFont="1" applyFill="1" applyBorder="1" applyAlignment="1" applyProtection="1">
      <alignment horizontal="left" vertical="top"/>
    </xf>
    <xf numFmtId="164" fontId="6" fillId="3" borderId="23" xfId="92" applyNumberFormat="1" applyFont="1" applyFill="1" applyBorder="1" applyAlignment="1" applyProtection="1">
      <alignment horizontal="center" vertical="center"/>
    </xf>
    <xf numFmtId="164" fontId="6" fillId="3" borderId="33" xfId="92" applyFont="1" applyFill="1" applyBorder="1" applyAlignment="1" applyProtection="1">
      <alignment vertical="center"/>
    </xf>
    <xf numFmtId="164" fontId="6" fillId="3" borderId="51" xfId="92" applyNumberFormat="1" applyFont="1" applyFill="1" applyBorder="1" applyAlignment="1" applyProtection="1">
      <alignment horizontal="center" vertical="center"/>
    </xf>
    <xf numFmtId="164" fontId="6" fillId="4" borderId="33" xfId="92" applyFont="1" applyFill="1" applyBorder="1" applyAlignment="1" applyProtection="1">
      <alignment vertical="center"/>
    </xf>
    <xf numFmtId="0" fontId="11" fillId="3" borderId="27" xfId="92" applyNumberFormat="1" applyFont="1" applyFill="1" applyBorder="1" applyAlignment="1" applyProtection="1">
      <alignment horizontal="left" vertical="top"/>
    </xf>
    <xf numFmtId="164" fontId="6" fillId="3" borderId="31" xfId="92" applyNumberFormat="1" applyFont="1" applyFill="1" applyBorder="1" applyAlignment="1" applyProtection="1">
      <alignment horizontal="center" vertical="center"/>
    </xf>
    <xf numFmtId="164" fontId="6" fillId="3" borderId="27" xfId="92" applyFont="1" applyFill="1" applyBorder="1" applyAlignment="1" applyProtection="1">
      <alignment vertical="center"/>
    </xf>
    <xf numFmtId="164" fontId="6" fillId="3" borderId="52" xfId="92" applyNumberFormat="1" applyFont="1" applyFill="1" applyBorder="1" applyAlignment="1" applyProtection="1">
      <alignment horizontal="center" vertical="center"/>
    </xf>
    <xf numFmtId="164" fontId="6" fillId="4" borderId="27" xfId="92" applyFont="1" applyFill="1" applyBorder="1" applyAlignment="1" applyProtection="1">
      <alignment vertical="center"/>
    </xf>
    <xf numFmtId="0" fontId="11" fillId="3" borderId="1" xfId="92" applyNumberFormat="1" applyFont="1" applyFill="1" applyBorder="1" applyAlignment="1" applyProtection="1">
      <alignment horizontal="left" vertical="top"/>
    </xf>
    <xf numFmtId="164" fontId="6" fillId="3" borderId="3" xfId="92" applyNumberFormat="1" applyFont="1" applyFill="1" applyBorder="1" applyAlignment="1" applyProtection="1">
      <alignment horizontal="center" vertical="center"/>
    </xf>
    <xf numFmtId="164" fontId="6" fillId="3" borderId="1" xfId="92" applyFont="1" applyFill="1" applyBorder="1" applyAlignment="1" applyProtection="1">
      <alignment vertical="center"/>
    </xf>
    <xf numFmtId="164" fontId="6" fillId="3" borderId="50" xfId="92" applyNumberFormat="1" applyFont="1" applyFill="1" applyBorder="1" applyAlignment="1" applyProtection="1">
      <alignment horizontal="center" vertical="center"/>
    </xf>
    <xf numFmtId="164" fontId="7" fillId="0" borderId="10" xfId="92" applyFont="1" applyFill="1" applyBorder="1" applyAlignment="1" applyProtection="1">
      <alignment horizontal="center" vertical="center"/>
    </xf>
    <xf numFmtId="0" fontId="11" fillId="4" borderId="33" xfId="92" applyNumberFormat="1" applyFont="1" applyFill="1" applyBorder="1" applyAlignment="1" applyProtection="1">
      <alignment horizontal="left" vertical="top"/>
    </xf>
    <xf numFmtId="164" fontId="6" fillId="2" borderId="33" xfId="92" applyFont="1" applyFill="1" applyBorder="1" applyAlignment="1" applyProtection="1">
      <alignment horizontal="center" vertical="center"/>
    </xf>
    <xf numFmtId="164" fontId="6" fillId="2" borderId="29" xfId="92" applyNumberFormat="1" applyFont="1" applyFill="1" applyBorder="1" applyAlignment="1" applyProtection="1">
      <alignment horizontal="center" vertical="center"/>
    </xf>
    <xf numFmtId="164" fontId="6" fillId="2" borderId="30" xfId="92" applyFont="1" applyFill="1" applyBorder="1" applyAlignment="1" applyProtection="1">
      <alignment horizontal="center" vertical="center"/>
    </xf>
    <xf numFmtId="164" fontId="6" fillId="2" borderId="0" xfId="92" applyNumberFormat="1" applyFont="1" applyFill="1" applyBorder="1" applyAlignment="1" applyProtection="1">
      <alignment horizontal="center" vertical="center"/>
    </xf>
    <xf numFmtId="164" fontId="6" fillId="2" borderId="29" xfId="92" applyFont="1" applyFill="1" applyBorder="1" applyAlignment="1" applyProtection="1">
      <alignment horizontal="center" vertical="center"/>
    </xf>
    <xf numFmtId="0" fontId="7" fillId="0" borderId="47" xfId="5" applyFont="1" applyFill="1" applyBorder="1" applyAlignment="1" applyProtection="1">
      <alignment horizontal="right" vertical="top"/>
    </xf>
    <xf numFmtId="0" fontId="9" fillId="0" borderId="48" xfId="5" applyFont="1" applyFill="1" applyBorder="1" applyAlignment="1" applyProtection="1">
      <alignment horizontal="left" vertical="top" wrapText="1"/>
    </xf>
    <xf numFmtId="0" fontId="7" fillId="0" borderId="48" xfId="5" applyFont="1" applyFill="1" applyBorder="1" applyAlignment="1" applyProtection="1">
      <alignment horizontal="center" vertical="top"/>
    </xf>
    <xf numFmtId="164" fontId="7" fillId="0" borderId="48" xfId="92" applyNumberFormat="1" applyFont="1" applyFill="1" applyBorder="1" applyAlignment="1" applyProtection="1">
      <alignment horizontal="center" vertical="center"/>
    </xf>
    <xf numFmtId="164" fontId="7" fillId="0" borderId="11" xfId="92" applyNumberFormat="1" applyFont="1" applyFill="1" applyBorder="1" applyAlignment="1" applyProtection="1">
      <alignment horizontal="center" vertical="center"/>
    </xf>
    <xf numFmtId="164" fontId="7" fillId="0" borderId="47" xfId="92" applyNumberFormat="1" applyFont="1" applyFill="1" applyBorder="1" applyAlignment="1" applyProtection="1">
      <alignment horizontal="center" vertical="center"/>
    </xf>
    <xf numFmtId="164" fontId="7" fillId="0" borderId="0" xfId="92" applyFont="1" applyFill="1" applyBorder="1" applyAlignment="1" applyProtection="1">
      <alignment horizontal="center" vertical="center"/>
    </xf>
    <xf numFmtId="4" fontId="9" fillId="0" borderId="0" xfId="0" applyNumberFormat="1" applyFont="1" applyFill="1" applyBorder="1" applyAlignment="1" applyProtection="1">
      <alignment vertical="top"/>
    </xf>
    <xf numFmtId="44" fontId="9" fillId="0" borderId="0" xfId="0" applyNumberFormat="1" applyFont="1" applyFill="1" applyBorder="1" applyAlignment="1" applyProtection="1">
      <alignment vertical="top"/>
    </xf>
    <xf numFmtId="164" fontId="7" fillId="0" borderId="0" xfId="92" applyFont="1" applyFill="1" applyBorder="1" applyAlignment="1" applyProtection="1">
      <alignment horizontal="right" vertical="center"/>
    </xf>
    <xf numFmtId="164" fontId="7" fillId="0" borderId="0" xfId="92" applyFont="1" applyFill="1" applyAlignment="1" applyProtection="1">
      <alignment horizontal="right" vertical="center"/>
    </xf>
    <xf numFmtId="164" fontId="7" fillId="0" borderId="0" xfId="92" applyFont="1" applyFill="1" applyAlignment="1" applyProtection="1">
      <alignment horizontal="center" vertical="center"/>
    </xf>
    <xf numFmtId="164" fontId="7" fillId="0" borderId="0" xfId="92" applyFont="1" applyFill="1" applyAlignment="1" applyProtection="1">
      <alignment horizontal="center" vertical="top"/>
    </xf>
    <xf numFmtId="164" fontId="7" fillId="0" borderId="0" xfId="92" applyFont="1" applyFill="1" applyAlignment="1" applyProtection="1">
      <alignment horizontal="right" vertical="top"/>
    </xf>
    <xf numFmtId="164" fontId="7" fillId="0" borderId="0" xfId="92" applyFont="1" applyFill="1" applyAlignment="1" applyProtection="1">
      <alignment vertical="top"/>
    </xf>
    <xf numFmtId="164" fontId="7" fillId="0" borderId="0" xfId="92" applyFont="1" applyAlignment="1" applyProtection="1">
      <alignment horizontal="right" vertical="top"/>
    </xf>
    <xf numFmtId="164" fontId="7" fillId="0" borderId="0" xfId="92" applyFont="1" applyAlignment="1" applyProtection="1">
      <alignment vertical="top"/>
    </xf>
    <xf numFmtId="164" fontId="7" fillId="0" borderId="0" xfId="92" applyFont="1" applyBorder="1" applyAlignment="1" applyProtection="1">
      <alignment horizontal="right" vertical="top"/>
    </xf>
    <xf numFmtId="164" fontId="7" fillId="0" borderId="0" xfId="92" applyFont="1" applyBorder="1" applyAlignment="1" applyProtection="1">
      <alignment vertical="top"/>
    </xf>
    <xf numFmtId="4" fontId="7" fillId="0" borderId="0" xfId="0" applyNumberFormat="1" applyFont="1" applyFill="1" applyAlignment="1" applyProtection="1">
      <alignment vertical="top"/>
    </xf>
    <xf numFmtId="164" fontId="6" fillId="2" borderId="40" xfId="92" applyNumberFormat="1" applyFont="1" applyFill="1" applyBorder="1" applyAlignment="1" applyProtection="1">
      <alignment horizontal="center" vertical="center"/>
    </xf>
    <xf numFmtId="164" fontId="6" fillId="2" borderId="24" xfId="92" applyNumberFormat="1" applyFont="1" applyFill="1" applyBorder="1" applyAlignment="1" applyProtection="1">
      <alignment horizontal="center" vertical="center"/>
    </xf>
    <xf numFmtId="164" fontId="6" fillId="2" borderId="38" xfId="92" applyNumberFormat="1" applyFont="1" applyFill="1" applyBorder="1" applyAlignment="1" applyProtection="1">
      <alignment horizontal="center" vertical="center"/>
      <protection locked="0"/>
    </xf>
    <xf numFmtId="164" fontId="6" fillId="2" borderId="39" xfId="92" applyNumberFormat="1" applyFont="1" applyFill="1" applyBorder="1" applyAlignment="1" applyProtection="1">
      <alignment horizontal="center" vertical="center"/>
      <protection locked="0"/>
    </xf>
    <xf numFmtId="164" fontId="6" fillId="2" borderId="27" xfId="92" applyNumberFormat="1" applyFont="1" applyFill="1" applyBorder="1" applyAlignment="1" applyProtection="1">
      <alignment horizontal="center" vertical="center"/>
      <protection locked="0"/>
    </xf>
    <xf numFmtId="164" fontId="6" fillId="2" borderId="28" xfId="92" applyNumberFormat="1" applyFont="1" applyFill="1" applyBorder="1" applyAlignment="1" applyProtection="1">
      <alignment horizontal="center" vertical="center"/>
      <protection locked="0"/>
    </xf>
    <xf numFmtId="164" fontId="6" fillId="3" borderId="33" xfId="92" applyNumberFormat="1" applyFont="1" applyFill="1" applyBorder="1" applyAlignment="1" applyProtection="1">
      <alignment horizontal="center" vertical="center"/>
      <protection locked="0"/>
    </xf>
    <xf numFmtId="164" fontId="6" fillId="3" borderId="34" xfId="92" applyNumberFormat="1" applyFont="1" applyFill="1" applyBorder="1" applyAlignment="1" applyProtection="1">
      <alignment horizontal="center" vertical="center"/>
      <protection locked="0"/>
    </xf>
    <xf numFmtId="164" fontId="6" fillId="3" borderId="27" xfId="92" applyNumberFormat="1" applyFont="1" applyFill="1" applyBorder="1" applyAlignment="1" applyProtection="1">
      <alignment horizontal="center" vertical="center"/>
      <protection locked="0"/>
    </xf>
    <xf numFmtId="164" fontId="6" fillId="3" borderId="28" xfId="92" applyNumberFormat="1" applyFont="1" applyFill="1" applyBorder="1" applyAlignment="1" applyProtection="1">
      <alignment horizontal="center" vertical="center"/>
      <protection locked="0"/>
    </xf>
    <xf numFmtId="164" fontId="6" fillId="3" borderId="1" xfId="92" applyNumberFormat="1" applyFont="1" applyFill="1" applyBorder="1" applyAlignment="1" applyProtection="1">
      <alignment horizontal="center" vertical="center"/>
      <protection locked="0"/>
    </xf>
    <xf numFmtId="164" fontId="6" fillId="3" borderId="12" xfId="92" applyNumberFormat="1" applyFont="1" applyFill="1" applyBorder="1" applyAlignment="1" applyProtection="1">
      <alignment horizontal="center" vertical="center"/>
      <protection locked="0"/>
    </xf>
    <xf numFmtId="164" fontId="7" fillId="0" borderId="1" xfId="92" applyNumberFormat="1" applyFont="1" applyFill="1" applyBorder="1" applyAlignment="1" applyProtection="1">
      <alignment horizontal="center" vertical="center"/>
      <protection locked="0"/>
    </xf>
    <xf numFmtId="164" fontId="7" fillId="0" borderId="12" xfId="92" applyNumberFormat="1" applyFont="1" applyFill="1" applyBorder="1" applyAlignment="1" applyProtection="1">
      <alignment horizontal="center" vertical="center"/>
      <protection locked="0"/>
    </xf>
    <xf numFmtId="164" fontId="6" fillId="2" borderId="33" xfId="92" applyNumberFormat="1" applyFont="1" applyFill="1" applyBorder="1" applyAlignment="1" applyProtection="1">
      <alignment horizontal="center" vertical="center"/>
      <protection locked="0"/>
    </xf>
    <xf numFmtId="164" fontId="6" fillId="2" borderId="34" xfId="92" applyNumberFormat="1" applyFont="1" applyFill="1" applyBorder="1" applyAlignment="1" applyProtection="1">
      <alignment horizontal="center" vertical="center"/>
      <protection locked="0"/>
    </xf>
    <xf numFmtId="164" fontId="6" fillId="2" borderId="30" xfId="92" applyNumberFormat="1" applyFont="1" applyFill="1" applyBorder="1" applyAlignment="1" applyProtection="1">
      <alignment horizontal="center" vertical="center"/>
      <protection locked="0"/>
    </xf>
    <xf numFmtId="164" fontId="6" fillId="2" borderId="29" xfId="92" applyNumberFormat="1" applyFont="1" applyFill="1" applyBorder="1" applyAlignment="1" applyProtection="1">
      <alignment horizontal="center" vertical="center"/>
      <protection locked="0"/>
    </xf>
    <xf numFmtId="164" fontId="7" fillId="0" borderId="48" xfId="92" applyNumberFormat="1" applyFont="1" applyFill="1" applyBorder="1" applyAlignment="1" applyProtection="1">
      <alignment horizontal="center" vertical="center"/>
      <protection locked="0"/>
    </xf>
    <xf numFmtId="164" fontId="7" fillId="0" borderId="11" xfId="92" applyNumberFormat="1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right" vertical="top"/>
    </xf>
    <xf numFmtId="0" fontId="11" fillId="2" borderId="30" xfId="92" applyNumberFormat="1" applyFont="1" applyFill="1" applyBorder="1" applyAlignment="1" applyProtection="1">
      <alignment horizontal="left" vertical="top"/>
    </xf>
    <xf numFmtId="165" fontId="6" fillId="2" borderId="30" xfId="1" applyNumberFormat="1" applyFont="1" applyFill="1" applyBorder="1" applyAlignment="1" applyProtection="1">
      <alignment vertical="top"/>
    </xf>
    <xf numFmtId="164" fontId="6" fillId="2" borderId="36" xfId="92" applyNumberFormat="1" applyFont="1" applyFill="1" applyBorder="1" applyAlignment="1" applyProtection="1">
      <alignment horizontal="center" vertical="center"/>
    </xf>
    <xf numFmtId="164" fontId="7" fillId="0" borderId="51" xfId="92" applyNumberFormat="1" applyFont="1" applyFill="1" applyBorder="1" applyAlignment="1" applyProtection="1">
      <alignment horizontal="center" vertical="center"/>
    </xf>
    <xf numFmtId="164" fontId="7" fillId="0" borderId="33" xfId="92" applyNumberFormat="1" applyFont="1" applyFill="1" applyBorder="1" applyAlignment="1" applyProtection="1">
      <alignment horizontal="center" vertical="center"/>
    </xf>
    <xf numFmtId="10" fontId="8" fillId="0" borderId="23" xfId="16" applyNumberFormat="1" applyFont="1" applyFill="1" applyBorder="1" applyAlignment="1" applyProtection="1">
      <alignment horizontal="center" vertical="center"/>
    </xf>
    <xf numFmtId="44" fontId="11" fillId="4" borderId="6" xfId="1" applyFont="1" applyFill="1" applyBorder="1" applyAlignment="1" applyProtection="1">
      <alignment horizontal="center" vertical="center"/>
    </xf>
    <xf numFmtId="44" fontId="11" fillId="4" borderId="13" xfId="1" applyFont="1" applyFill="1" applyBorder="1" applyAlignment="1" applyProtection="1">
      <alignment horizontal="center" vertical="center"/>
    </xf>
    <xf numFmtId="44" fontId="11" fillId="4" borderId="22" xfId="1" applyFont="1" applyFill="1" applyBorder="1" applyAlignment="1" applyProtection="1">
      <alignment horizontal="center" vertical="center"/>
    </xf>
    <xf numFmtId="165" fontId="11" fillId="4" borderId="6" xfId="1" applyNumberFormat="1" applyFont="1" applyFill="1" applyBorder="1" applyAlignment="1" applyProtection="1">
      <alignment horizontal="right" vertical="center"/>
    </xf>
    <xf numFmtId="165" fontId="11" fillId="4" borderId="13" xfId="1" applyNumberFormat="1" applyFont="1" applyFill="1" applyBorder="1" applyAlignment="1" applyProtection="1">
      <alignment horizontal="right" vertical="center"/>
    </xf>
    <xf numFmtId="165" fontId="11" fillId="4" borderId="22" xfId="1" applyNumberFormat="1" applyFont="1" applyFill="1" applyBorder="1" applyAlignment="1" applyProtection="1">
      <alignment horizontal="right" vertical="center"/>
    </xf>
    <xf numFmtId="164" fontId="6" fillId="3" borderId="16" xfId="92" applyFont="1" applyFill="1" applyBorder="1" applyAlignment="1" applyProtection="1">
      <alignment horizontal="center" vertical="center" wrapText="1"/>
    </xf>
    <xf numFmtId="164" fontId="6" fillId="3" borderId="17" xfId="92" applyFont="1" applyFill="1" applyBorder="1" applyAlignment="1" applyProtection="1">
      <alignment horizontal="center" vertical="center" wrapText="1"/>
    </xf>
    <xf numFmtId="0" fontId="5" fillId="5" borderId="0" xfId="9" applyFont="1" applyFill="1" applyBorder="1" applyAlignment="1" applyProtection="1">
      <alignment horizontal="center" vertical="center" wrapText="1"/>
    </xf>
    <xf numFmtId="0" fontId="6" fillId="5" borderId="0" xfId="9" applyFont="1" applyFill="1" applyBorder="1" applyAlignment="1" applyProtection="1">
      <alignment horizontal="right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164" fontId="11" fillId="3" borderId="14" xfId="92" applyFont="1" applyFill="1" applyBorder="1" applyAlignment="1" applyProtection="1">
      <alignment horizontal="center" vertical="center"/>
    </xf>
    <xf numFmtId="164" fontId="11" fillId="3" borderId="15" xfId="92" applyFont="1" applyFill="1" applyBorder="1" applyAlignment="1" applyProtection="1">
      <alignment horizontal="center" vertical="center"/>
    </xf>
    <xf numFmtId="164" fontId="6" fillId="3" borderId="14" xfId="92" applyFont="1" applyFill="1" applyBorder="1" applyAlignment="1" applyProtection="1">
      <alignment horizontal="center" vertical="center"/>
    </xf>
    <xf numFmtId="164" fontId="6" fillId="3" borderId="15" xfId="92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right" vertical="center"/>
    </xf>
    <xf numFmtId="0" fontId="0" fillId="4" borderId="22" xfId="0" applyFill="1" applyBorder="1" applyAlignment="1" applyProtection="1">
      <alignment horizontal="right" vertical="center"/>
    </xf>
    <xf numFmtId="165" fontId="11" fillId="3" borderId="6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44" fontId="11" fillId="3" borderId="6" xfId="1" applyFont="1" applyFill="1" applyBorder="1" applyAlignment="1" applyProtection="1">
      <alignment horizontal="center" vertical="center"/>
    </xf>
    <xf numFmtId="44" fontId="11" fillId="3" borderId="13" xfId="1" applyFont="1" applyFill="1" applyBorder="1" applyAlignment="1" applyProtection="1">
      <alignment horizontal="center" vertical="center"/>
    </xf>
    <xf numFmtId="44" fontId="11" fillId="3" borderId="22" xfId="1" applyFont="1" applyFill="1" applyBorder="1" applyAlignment="1" applyProtection="1">
      <alignment horizontal="center" vertical="center"/>
    </xf>
    <xf numFmtId="165" fontId="11" fillId="3" borderId="6" xfId="1" applyNumberFormat="1" applyFont="1" applyFill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165" fontId="11" fillId="3" borderId="6" xfId="1" applyNumberFormat="1" applyFont="1" applyFill="1" applyBorder="1" applyAlignment="1" applyProtection="1">
      <alignment horizontal="center" vertical="center"/>
    </xf>
    <xf numFmtId="165" fontId="11" fillId="3" borderId="13" xfId="1" applyNumberFormat="1" applyFont="1" applyFill="1" applyBorder="1" applyAlignment="1" applyProtection="1">
      <alignment horizontal="center" vertical="center"/>
    </xf>
    <xf numFmtId="165" fontId="11" fillId="3" borderId="22" xfId="1" applyNumberFormat="1" applyFont="1" applyFill="1" applyBorder="1" applyAlignment="1" applyProtection="1">
      <alignment horizontal="center" vertical="center"/>
    </xf>
    <xf numFmtId="165" fontId="11" fillId="3" borderId="0" xfId="1" applyNumberFormat="1" applyFont="1" applyFill="1" applyBorder="1" applyAlignment="1" applyProtection="1">
      <alignment horizontal="center" vertical="center"/>
    </xf>
  </cellXfs>
  <cellStyles count="93">
    <cellStyle name="20% - Accent1" xfId="23"/>
    <cellStyle name="20% - Accent2" xfId="24"/>
    <cellStyle name="20% - Accent3" xfId="25"/>
    <cellStyle name="20% - Accent4" xfId="26"/>
    <cellStyle name="20% - Accent5" xfId="27"/>
    <cellStyle name="20% - Accent6" xfId="28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Data" xfId="50"/>
    <cellStyle name="Data 2" xfId="51"/>
    <cellStyle name="Data 2 2" xfId="52"/>
    <cellStyle name="Euro" xfId="53"/>
    <cellStyle name="Euro 2" xfId="54"/>
    <cellStyle name="Euro 2 2" xfId="55"/>
    <cellStyle name="Explanatory Text" xfId="56"/>
    <cellStyle name="Fixo" xfId="57"/>
    <cellStyle name="Fixo 2" xfId="58"/>
    <cellStyle name="Fixo 2 2" xfId="59"/>
    <cellStyle name="Good" xfId="60"/>
    <cellStyle name="Heading 1" xfId="61"/>
    <cellStyle name="Heading 2" xfId="62"/>
    <cellStyle name="Heading 3" xfId="63"/>
    <cellStyle name="Heading 4" xfId="64"/>
    <cellStyle name="Input" xfId="65"/>
    <cellStyle name="Linked Cell" xfId="66"/>
    <cellStyle name="Moeda" xfId="1" builtinId="4"/>
    <cellStyle name="Moeda 2" xfId="67"/>
    <cellStyle name="Moeda0" xfId="68"/>
    <cellStyle name="Moeda0 2" xfId="69"/>
    <cellStyle name="Moeda0 2 2" xfId="70"/>
    <cellStyle name="Neutral" xfId="71"/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2" xfId="8"/>
    <cellStyle name="Normal 2 2" xfId="72"/>
    <cellStyle name="Normal 2 2 2 2" xfId="73"/>
    <cellStyle name="Normal 2 2 2 2 2" xfId="74"/>
    <cellStyle name="Normal 2 3" xfId="75"/>
    <cellStyle name="Normal 2 3 2" xfId="76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te" xfId="77"/>
    <cellStyle name="Note 2" xfId="78"/>
    <cellStyle name="Output" xfId="79"/>
    <cellStyle name="Porcentagem" xfId="16" builtinId="5"/>
    <cellStyle name="Porcentagem 2" xfId="21"/>
    <cellStyle name="Porcentagem 2 2" xfId="80"/>
    <cellStyle name="Separador de milhares 2" xfId="17"/>
    <cellStyle name="Separador de milhares 2 2" xfId="81"/>
    <cellStyle name="Separador de milhares 3" xfId="82"/>
    <cellStyle name="Separador de milhares 3 2" xfId="83"/>
    <cellStyle name="Separador de milhares 3 2 2" xfId="84"/>
    <cellStyle name="Separador de milhares 3 3" xfId="85"/>
    <cellStyle name="Separador de milhares 3 3 2" xfId="19"/>
    <cellStyle name="Title" xfId="86"/>
    <cellStyle name="Vírgula 2" xfId="22"/>
    <cellStyle name="Vírgula 2 2" xfId="87"/>
    <cellStyle name="Vírgula 3" xfId="20"/>
    <cellStyle name="Vírgula 4" xfId="92"/>
    <cellStyle name="Vírgula0" xfId="88"/>
    <cellStyle name="Vírgula0 2" xfId="89"/>
    <cellStyle name="Vírgula0 2 2" xfId="90"/>
    <cellStyle name="Warning Text" xfId="91"/>
    <cellStyle name="常规_清单Z" xfId="18"/>
  </cellStyles>
  <dxfs count="0"/>
  <tableStyles count="0" defaultTableStyle="TableStyleMedium9" defaultPivotStyle="PivotStyleLight16"/>
  <colors>
    <mruColors>
      <color rgb="FFFFC000"/>
      <color rgb="FFD9D9D9"/>
      <color rgb="FF000000"/>
      <color rgb="FF00B0F0"/>
      <color rgb="FF8DB4E2"/>
      <color rgb="FF92D050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9</xdr:row>
          <xdr:rowOff>390525</xdr:rowOff>
        </xdr:from>
        <xdr:to>
          <xdr:col>2</xdr:col>
          <xdr:colOff>1657350</xdr:colOff>
          <xdr:row>9</xdr:row>
          <xdr:rowOff>390525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12</xdr:col>
      <xdr:colOff>1485900</xdr:colOff>
      <xdr:row>3</xdr:row>
      <xdr:rowOff>225137</xdr:rowOff>
    </xdr:from>
    <xdr:to>
      <xdr:col>14</xdr:col>
      <xdr:colOff>924965</xdr:colOff>
      <xdr:row>5</xdr:row>
      <xdr:rowOff>411307</xdr:rowOff>
    </xdr:to>
    <xdr:pic>
      <xdr:nvPicPr>
        <xdr:cNvPr id="3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0" y="834737"/>
          <a:ext cx="3534815" cy="1214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2:S242"/>
  <sheetViews>
    <sheetView tabSelected="1" view="pageBreakPreview" zoomScale="50" zoomScaleNormal="55" zoomScaleSheetLayoutView="50" workbookViewId="0">
      <pane xSplit="8" ySplit="12" topLeftCell="I70" activePane="bottomRight" state="frozen"/>
      <selection pane="topRight" activeCell="K1" sqref="K1"/>
      <selection pane="bottomLeft" activeCell="A15" sqref="A15"/>
      <selection pane="bottomRight" activeCell="B8" sqref="B8:O8"/>
    </sheetView>
  </sheetViews>
  <sheetFormatPr defaultColWidth="9.140625" defaultRowHeight="20.25"/>
  <cols>
    <col min="1" max="1" width="1.7109375" style="4" customWidth="1"/>
    <col min="2" max="2" width="12.28515625" style="1" bestFit="1" customWidth="1"/>
    <col min="3" max="3" width="100.7109375" style="10" customWidth="1"/>
    <col min="4" max="4" width="15.7109375" style="4" customWidth="1"/>
    <col min="5" max="8" width="25.7109375" style="84" customWidth="1"/>
    <col min="9" max="9" width="1.7109375" style="84" customWidth="1"/>
    <col min="10" max="13" width="25.7109375" style="4" customWidth="1"/>
    <col min="14" max="14" width="35.7109375" style="4" customWidth="1"/>
    <col min="15" max="15" width="15.7109375" style="5" customWidth="1"/>
    <col min="16" max="16" width="1.7109375" style="4" customWidth="1"/>
    <col min="17" max="17" width="29.140625" style="6" customWidth="1"/>
    <col min="18" max="18" width="28.5703125" style="4" customWidth="1"/>
    <col min="19" max="19" width="28.28515625" style="4" customWidth="1"/>
    <col min="20" max="16384" width="9.140625" style="4"/>
  </cols>
  <sheetData>
    <row r="2" spans="2:19" ht="5.25" customHeight="1">
      <c r="C2" s="83"/>
      <c r="D2" s="2"/>
      <c r="J2" s="3"/>
    </row>
    <row r="3" spans="2:19">
      <c r="C3" s="85"/>
      <c r="D3" s="2"/>
      <c r="J3" s="3"/>
    </row>
    <row r="4" spans="2:19" s="7" customFormat="1" ht="39.950000000000003" customHeight="1">
      <c r="B4" s="185" t="s">
        <v>27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Q4" s="8"/>
      <c r="R4" s="9"/>
    </row>
    <row r="5" spans="2:19" s="7" customFormat="1" ht="39.950000000000003" customHeight="1">
      <c r="B5" s="185" t="s">
        <v>26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Q5" s="8"/>
      <c r="R5" s="9"/>
    </row>
    <row r="6" spans="2:19" s="7" customFormat="1" ht="39.950000000000003" customHeight="1">
      <c r="B6" s="185" t="s">
        <v>52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Q6" s="8"/>
      <c r="R6" s="9"/>
    </row>
    <row r="7" spans="2:19" s="7" customFormat="1" ht="39.950000000000003" customHeight="1">
      <c r="B7" s="185" t="s">
        <v>62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Q7" s="8"/>
      <c r="R7" s="9"/>
    </row>
    <row r="8" spans="2:19" s="7" customFormat="1" ht="39.950000000000003" customHeight="1">
      <c r="B8" s="186" t="s">
        <v>124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Q8" s="8"/>
      <c r="R8" s="9"/>
    </row>
    <row r="9" spans="2:19" ht="9.75" customHeight="1" thickBot="1">
      <c r="B9" s="4"/>
      <c r="D9" s="2"/>
      <c r="Q9" s="11"/>
    </row>
    <row r="10" spans="2:19" ht="60" customHeight="1" thickBot="1">
      <c r="B10" s="187" t="s">
        <v>8</v>
      </c>
      <c r="C10" s="189" t="s">
        <v>24</v>
      </c>
      <c r="D10" s="191" t="s">
        <v>14</v>
      </c>
      <c r="E10" s="183" t="s">
        <v>13</v>
      </c>
      <c r="F10" s="184"/>
      <c r="G10" s="184"/>
      <c r="H10" s="184"/>
      <c r="I10" s="86"/>
      <c r="J10" s="193" t="s">
        <v>0</v>
      </c>
      <c r="K10" s="193"/>
      <c r="L10" s="193"/>
      <c r="M10" s="193"/>
      <c r="N10" s="193"/>
      <c r="O10" s="194"/>
    </row>
    <row r="11" spans="2:19" ht="60" customHeight="1" thickBot="1">
      <c r="B11" s="188"/>
      <c r="C11" s="190"/>
      <c r="D11" s="192"/>
      <c r="E11" s="87" t="s">
        <v>2</v>
      </c>
      <c r="F11" s="87" t="s">
        <v>31</v>
      </c>
      <c r="G11" s="88" t="s">
        <v>32</v>
      </c>
      <c r="H11" s="88" t="s">
        <v>12</v>
      </c>
      <c r="I11" s="89"/>
      <c r="J11" s="12" t="s">
        <v>30</v>
      </c>
      <c r="K11" s="12" t="s">
        <v>2</v>
      </c>
      <c r="L11" s="13" t="s">
        <v>31</v>
      </c>
      <c r="M11" s="13" t="s">
        <v>32</v>
      </c>
      <c r="N11" s="13" t="s">
        <v>12</v>
      </c>
      <c r="O11" s="14" t="s">
        <v>1</v>
      </c>
    </row>
    <row r="12" spans="2:19" ht="21" thickBot="1">
      <c r="B12" s="15"/>
      <c r="C12" s="16"/>
      <c r="D12" s="17"/>
      <c r="E12" s="90"/>
      <c r="F12" s="90"/>
      <c r="G12" s="90"/>
      <c r="H12" s="90"/>
      <c r="I12" s="91"/>
      <c r="J12" s="17"/>
      <c r="K12" s="17"/>
      <c r="L12" s="17"/>
      <c r="M12" s="17"/>
      <c r="N12" s="17"/>
      <c r="O12" s="18"/>
    </row>
    <row r="13" spans="2:19" s="17" customFormat="1" ht="20.100000000000001" customHeight="1">
      <c r="B13" s="19">
        <v>1</v>
      </c>
      <c r="C13" s="92" t="s">
        <v>63</v>
      </c>
      <c r="D13" s="20"/>
      <c r="E13" s="152"/>
      <c r="F13" s="152"/>
      <c r="G13" s="153"/>
      <c r="H13" s="150"/>
      <c r="I13" s="93"/>
      <c r="J13" s="151"/>
      <c r="K13" s="94"/>
      <c r="L13" s="94"/>
      <c r="M13" s="94"/>
      <c r="N13" s="94">
        <f>SUBTOTAL(9,N15)</f>
        <v>0</v>
      </c>
      <c r="O13" s="21">
        <f>SUBTOTAL(9,O15)</f>
        <v>0</v>
      </c>
      <c r="Q13" s="149"/>
      <c r="R13" s="23"/>
      <c r="S13" s="24"/>
    </row>
    <row r="14" spans="2:19" s="17" customFormat="1" ht="20.100000000000001" customHeight="1">
      <c r="B14" s="25"/>
      <c r="C14" s="95"/>
      <c r="D14" s="26"/>
      <c r="E14" s="154"/>
      <c r="F14" s="154"/>
      <c r="G14" s="155"/>
      <c r="H14" s="106"/>
      <c r="I14" s="93"/>
      <c r="J14" s="108"/>
      <c r="K14" s="107"/>
      <c r="L14" s="107"/>
      <c r="M14" s="107"/>
      <c r="N14" s="107"/>
      <c r="O14" s="27"/>
      <c r="Q14" s="149"/>
      <c r="R14" s="23"/>
      <c r="S14" s="24"/>
    </row>
    <row r="15" spans="2:19" s="32" customFormat="1" ht="120" customHeight="1">
      <c r="B15" s="28" t="s">
        <v>104</v>
      </c>
      <c r="C15" s="29" t="s">
        <v>103</v>
      </c>
      <c r="D15" s="30" t="s">
        <v>64</v>
      </c>
      <c r="E15" s="162"/>
      <c r="F15" s="162"/>
      <c r="G15" s="162"/>
      <c r="H15" s="97">
        <f t="shared" ref="H15" si="0">ROUND(+E15+F15+G15,2)</f>
        <v>0</v>
      </c>
      <c r="I15" s="98"/>
      <c r="J15" s="174">
        <v>2</v>
      </c>
      <c r="K15" s="175">
        <f t="shared" ref="K15" si="1">ROUND($J15*E15,2)</f>
        <v>0</v>
      </c>
      <c r="L15" s="175">
        <f t="shared" ref="L15" si="2">ROUND($J15*F15,2)</f>
        <v>0</v>
      </c>
      <c r="M15" s="175">
        <f t="shared" ref="M15" si="3">ROUND($J15*G15,2)</f>
        <v>0</v>
      </c>
      <c r="N15" s="175">
        <f t="shared" ref="N15" si="4">ROUND($J15*H15,2)</f>
        <v>0</v>
      </c>
      <c r="O15" s="176" t="str">
        <f>IFERROR(+$N15/$J$86,"")</f>
        <v/>
      </c>
      <c r="Q15" s="149"/>
      <c r="R15" s="100"/>
      <c r="S15" s="101"/>
    </row>
    <row r="16" spans="2:19" s="17" customFormat="1" ht="20.100000000000001" customHeight="1">
      <c r="B16" s="170">
        <v>2</v>
      </c>
      <c r="C16" s="171" t="s">
        <v>15</v>
      </c>
      <c r="D16" s="172"/>
      <c r="E16" s="166"/>
      <c r="F16" s="166"/>
      <c r="G16" s="167"/>
      <c r="H16" s="173"/>
      <c r="I16" s="93"/>
      <c r="J16" s="105"/>
      <c r="K16" s="104"/>
      <c r="L16" s="104"/>
      <c r="M16" s="104"/>
      <c r="N16" s="104">
        <f>SUBTOTAL(9,N18:N32)</f>
        <v>0</v>
      </c>
      <c r="O16" s="35">
        <f>SUBTOTAL(9,O18:O32)</f>
        <v>0</v>
      </c>
      <c r="Q16" s="149"/>
      <c r="R16" s="23"/>
      <c r="S16" s="24"/>
    </row>
    <row r="17" spans="2:19" s="17" customFormat="1" ht="20.100000000000001" customHeight="1">
      <c r="B17" s="25"/>
      <c r="C17" s="95"/>
      <c r="D17" s="26"/>
      <c r="E17" s="154"/>
      <c r="F17" s="154"/>
      <c r="G17" s="155"/>
      <c r="H17" s="106"/>
      <c r="I17" s="93"/>
      <c r="J17" s="108"/>
      <c r="K17" s="107"/>
      <c r="L17" s="107"/>
      <c r="M17" s="107"/>
      <c r="N17" s="107"/>
      <c r="O17" s="27"/>
      <c r="Q17" s="149"/>
      <c r="R17" s="23"/>
      <c r="S17" s="24"/>
    </row>
    <row r="18" spans="2:19" s="17" customFormat="1" ht="20.100000000000001" customHeight="1">
      <c r="B18" s="36" t="s">
        <v>16</v>
      </c>
      <c r="C18" s="109" t="s">
        <v>9</v>
      </c>
      <c r="D18" s="37"/>
      <c r="E18" s="156"/>
      <c r="F18" s="156"/>
      <c r="G18" s="157"/>
      <c r="H18" s="110"/>
      <c r="I18" s="93"/>
      <c r="J18" s="112"/>
      <c r="K18" s="111"/>
      <c r="L18" s="111"/>
      <c r="M18" s="111"/>
      <c r="N18" s="113">
        <f>SUBTOTAL(9,N20:N32)</f>
        <v>0</v>
      </c>
      <c r="O18" s="38">
        <f>SUBTOTAL(9,O20:O32)</f>
        <v>0</v>
      </c>
      <c r="Q18" s="149"/>
      <c r="R18" s="23"/>
      <c r="S18" s="24"/>
    </row>
    <row r="19" spans="2:19" s="17" customFormat="1" ht="20.100000000000001" customHeight="1">
      <c r="B19" s="39"/>
      <c r="C19" s="114"/>
      <c r="D19" s="40"/>
      <c r="E19" s="158"/>
      <c r="F19" s="158"/>
      <c r="G19" s="159"/>
      <c r="H19" s="115"/>
      <c r="I19" s="93"/>
      <c r="J19" s="117"/>
      <c r="K19" s="116"/>
      <c r="L19" s="116"/>
      <c r="M19" s="116"/>
      <c r="N19" s="118"/>
      <c r="O19" s="41"/>
      <c r="Q19" s="149"/>
      <c r="R19" s="23"/>
      <c r="S19" s="24"/>
    </row>
    <row r="20" spans="2:19" ht="39.950000000000003" customHeight="1">
      <c r="B20" s="42" t="s">
        <v>17</v>
      </c>
      <c r="C20" s="119" t="s">
        <v>33</v>
      </c>
      <c r="D20" s="43"/>
      <c r="E20" s="160"/>
      <c r="F20" s="160"/>
      <c r="G20" s="161"/>
      <c r="H20" s="120"/>
      <c r="I20" s="93"/>
      <c r="J20" s="122"/>
      <c r="K20" s="121"/>
      <c r="L20" s="121"/>
      <c r="M20" s="121"/>
      <c r="N20" s="121">
        <f>SUBTOTAL(9,N21:N24)</f>
        <v>0</v>
      </c>
      <c r="O20" s="44">
        <f>SUBTOTAL(9,O21:O24)</f>
        <v>0</v>
      </c>
      <c r="Q20" s="149"/>
      <c r="R20" s="23"/>
      <c r="S20" s="24"/>
    </row>
    <row r="21" spans="2:19" s="32" customFormat="1" ht="80.099999999999994" customHeight="1">
      <c r="B21" s="28" t="s">
        <v>105</v>
      </c>
      <c r="C21" s="29" t="s">
        <v>58</v>
      </c>
      <c r="D21" s="30" t="s">
        <v>86</v>
      </c>
      <c r="E21" s="162"/>
      <c r="F21" s="162"/>
      <c r="G21" s="162"/>
      <c r="H21" s="97">
        <f t="shared" ref="H21:H38" si="5">ROUND(+E21+F21+G21,2)</f>
        <v>0</v>
      </c>
      <c r="I21" s="98"/>
      <c r="J21" s="99">
        <v>4</v>
      </c>
      <c r="K21" s="96">
        <f t="shared" ref="K21:N24" si="6">ROUND($J21*E21,2)</f>
        <v>0</v>
      </c>
      <c r="L21" s="96">
        <f t="shared" si="6"/>
        <v>0</v>
      </c>
      <c r="M21" s="96">
        <f t="shared" si="6"/>
        <v>0</v>
      </c>
      <c r="N21" s="96">
        <f t="shared" si="6"/>
        <v>0</v>
      </c>
      <c r="O21" s="31" t="str">
        <f>IFERROR(+$N21/$J$86,"")</f>
        <v/>
      </c>
      <c r="Q21" s="149"/>
      <c r="R21" s="100"/>
      <c r="S21" s="101"/>
    </row>
    <row r="22" spans="2:19" s="32" customFormat="1" ht="80.099999999999994" customHeight="1">
      <c r="B22" s="28" t="s">
        <v>106</v>
      </c>
      <c r="C22" s="29" t="s">
        <v>60</v>
      </c>
      <c r="D22" s="30" t="s">
        <v>86</v>
      </c>
      <c r="E22" s="162"/>
      <c r="F22" s="162"/>
      <c r="G22" s="162"/>
      <c r="H22" s="97">
        <f t="shared" si="5"/>
        <v>0</v>
      </c>
      <c r="I22" s="98"/>
      <c r="J22" s="99">
        <v>4</v>
      </c>
      <c r="K22" s="96">
        <f t="shared" si="6"/>
        <v>0</v>
      </c>
      <c r="L22" s="96">
        <f t="shared" si="6"/>
        <v>0</v>
      </c>
      <c r="M22" s="96">
        <f t="shared" si="6"/>
        <v>0</v>
      </c>
      <c r="N22" s="96">
        <f t="shared" si="6"/>
        <v>0</v>
      </c>
      <c r="O22" s="31" t="str">
        <f>IFERROR(+$N22/$J$86,"")</f>
        <v/>
      </c>
      <c r="Q22" s="149"/>
      <c r="R22" s="100"/>
      <c r="S22" s="101"/>
    </row>
    <row r="23" spans="2:19" s="32" customFormat="1" ht="39.950000000000003" customHeight="1">
      <c r="B23" s="28" t="s">
        <v>57</v>
      </c>
      <c r="C23" s="29" t="s">
        <v>55</v>
      </c>
      <c r="D23" s="30" t="s">
        <v>80</v>
      </c>
      <c r="E23" s="162"/>
      <c r="F23" s="162"/>
      <c r="G23" s="162"/>
      <c r="H23" s="97">
        <f t="shared" si="5"/>
        <v>0</v>
      </c>
      <c r="I23" s="98"/>
      <c r="J23" s="99">
        <v>1</v>
      </c>
      <c r="K23" s="96">
        <f t="shared" si="6"/>
        <v>0</v>
      </c>
      <c r="L23" s="96">
        <f t="shared" si="6"/>
        <v>0</v>
      </c>
      <c r="M23" s="96">
        <f t="shared" si="6"/>
        <v>0</v>
      </c>
      <c r="N23" s="96">
        <f t="shared" si="6"/>
        <v>0</v>
      </c>
      <c r="O23" s="31" t="str">
        <f>IFERROR(+$N23/$J$86,"")</f>
        <v/>
      </c>
      <c r="Q23" s="149"/>
      <c r="R23" s="100"/>
      <c r="S23" s="101"/>
    </row>
    <row r="24" spans="2:19" s="32" customFormat="1" ht="39.950000000000003" customHeight="1">
      <c r="B24" s="28" t="s">
        <v>59</v>
      </c>
      <c r="C24" s="29" t="s">
        <v>56</v>
      </c>
      <c r="D24" s="30" t="s">
        <v>80</v>
      </c>
      <c r="E24" s="162"/>
      <c r="F24" s="162"/>
      <c r="G24" s="162"/>
      <c r="H24" s="97">
        <f t="shared" si="5"/>
        <v>0</v>
      </c>
      <c r="I24" s="98"/>
      <c r="J24" s="99">
        <v>1</v>
      </c>
      <c r="K24" s="96">
        <f t="shared" si="6"/>
        <v>0</v>
      </c>
      <c r="L24" s="96">
        <f t="shared" si="6"/>
        <v>0</v>
      </c>
      <c r="M24" s="96">
        <f t="shared" si="6"/>
        <v>0</v>
      </c>
      <c r="N24" s="96">
        <f t="shared" si="6"/>
        <v>0</v>
      </c>
      <c r="O24" s="31" t="str">
        <f>IFERROR(+$N24/$J$86,"")</f>
        <v/>
      </c>
      <c r="Q24" s="149"/>
      <c r="R24" s="100"/>
      <c r="S24" s="101"/>
    </row>
    <row r="25" spans="2:19" ht="39.950000000000003" customHeight="1">
      <c r="B25" s="42" t="s">
        <v>22</v>
      </c>
      <c r="C25" s="119" t="s">
        <v>34</v>
      </c>
      <c r="D25" s="43"/>
      <c r="E25" s="160"/>
      <c r="F25" s="160"/>
      <c r="G25" s="161"/>
      <c r="H25" s="120"/>
      <c r="I25" s="93"/>
      <c r="J25" s="122"/>
      <c r="K25" s="121"/>
      <c r="L25" s="121"/>
      <c r="M25" s="121"/>
      <c r="N25" s="121">
        <f>SUBTOTAL(9,N26:N28)</f>
        <v>0</v>
      </c>
      <c r="O25" s="44">
        <f>SUBTOTAL(9,O26:O28)</f>
        <v>0</v>
      </c>
      <c r="Q25" s="149"/>
      <c r="R25" s="23"/>
      <c r="S25" s="24"/>
    </row>
    <row r="26" spans="2:19" ht="39.950000000000003" customHeight="1">
      <c r="B26" s="42" t="s">
        <v>37</v>
      </c>
      <c r="C26" s="119" t="s">
        <v>39</v>
      </c>
      <c r="D26" s="43"/>
      <c r="E26" s="160"/>
      <c r="F26" s="160"/>
      <c r="G26" s="161"/>
      <c r="H26" s="120"/>
      <c r="I26" s="93"/>
      <c r="J26" s="122"/>
      <c r="K26" s="121"/>
      <c r="L26" s="121"/>
      <c r="M26" s="121"/>
      <c r="N26" s="121">
        <f>SUBTOTAL(9,N27:N28)</f>
        <v>0</v>
      </c>
      <c r="O26" s="44">
        <f>SUBTOTAL(9,O27:O28)</f>
        <v>0</v>
      </c>
      <c r="Q26" s="149"/>
      <c r="R26" s="23"/>
      <c r="S26" s="24"/>
    </row>
    <row r="27" spans="2:19" s="32" customFormat="1" ht="80.099999999999994" customHeight="1">
      <c r="B27" s="28" t="s">
        <v>35</v>
      </c>
      <c r="C27" s="29" t="s">
        <v>49</v>
      </c>
      <c r="D27" s="30" t="s">
        <v>80</v>
      </c>
      <c r="E27" s="162"/>
      <c r="F27" s="162"/>
      <c r="G27" s="163"/>
      <c r="H27" s="97">
        <f t="shared" ref="H27:H28" si="7">ROUND(+E27+F27+G27,2)</f>
        <v>0</v>
      </c>
      <c r="I27" s="123"/>
      <c r="J27" s="99">
        <v>1</v>
      </c>
      <c r="K27" s="96">
        <f t="shared" ref="K27:N28" si="8">ROUND($J27*E27,2)</f>
        <v>0</v>
      </c>
      <c r="L27" s="96">
        <f t="shared" si="8"/>
        <v>0</v>
      </c>
      <c r="M27" s="96">
        <f t="shared" si="8"/>
        <v>0</v>
      </c>
      <c r="N27" s="96">
        <f t="shared" si="8"/>
        <v>0</v>
      </c>
      <c r="O27" s="31" t="str">
        <f>IFERROR(+$N27/$J$86,"")</f>
        <v/>
      </c>
      <c r="Q27" s="149"/>
      <c r="R27" s="100"/>
      <c r="S27" s="101"/>
    </row>
    <row r="28" spans="2:19" s="32" customFormat="1" ht="39.950000000000003" customHeight="1">
      <c r="B28" s="28" t="s">
        <v>36</v>
      </c>
      <c r="C28" s="29" t="s">
        <v>38</v>
      </c>
      <c r="D28" s="30" t="s">
        <v>80</v>
      </c>
      <c r="E28" s="162"/>
      <c r="F28" s="162"/>
      <c r="G28" s="163"/>
      <c r="H28" s="97">
        <f t="shared" si="7"/>
        <v>0</v>
      </c>
      <c r="I28" s="123"/>
      <c r="J28" s="99">
        <v>1</v>
      </c>
      <c r="K28" s="96">
        <f t="shared" si="8"/>
        <v>0</v>
      </c>
      <c r="L28" s="96">
        <f t="shared" si="8"/>
        <v>0</v>
      </c>
      <c r="M28" s="96">
        <f t="shared" si="8"/>
        <v>0</v>
      </c>
      <c r="N28" s="96">
        <f t="shared" si="8"/>
        <v>0</v>
      </c>
      <c r="O28" s="31" t="str">
        <f>IFERROR(+$N28/$J$86,"")</f>
        <v/>
      </c>
      <c r="Q28" s="149"/>
      <c r="R28" s="100"/>
      <c r="S28" s="101"/>
    </row>
    <row r="29" spans="2:19" ht="39.950000000000003" customHeight="1">
      <c r="B29" s="42" t="s">
        <v>23</v>
      </c>
      <c r="C29" s="119" t="s">
        <v>40</v>
      </c>
      <c r="D29" s="43"/>
      <c r="E29" s="160"/>
      <c r="F29" s="160"/>
      <c r="G29" s="161"/>
      <c r="H29" s="120"/>
      <c r="I29" s="93"/>
      <c r="J29" s="122"/>
      <c r="K29" s="121"/>
      <c r="L29" s="121"/>
      <c r="M29" s="121"/>
      <c r="N29" s="121">
        <f>SUBTOTAL(9,N30:N32)</f>
        <v>0</v>
      </c>
      <c r="O29" s="44">
        <f>SUBTOTAL(9,O30:O32)</f>
        <v>0</v>
      </c>
      <c r="Q29" s="149"/>
      <c r="R29" s="23"/>
      <c r="S29" s="24"/>
    </row>
    <row r="30" spans="2:19" s="32" customFormat="1" ht="99.95" customHeight="1">
      <c r="B30" s="28" t="s">
        <v>41</v>
      </c>
      <c r="C30" s="29" t="s">
        <v>50</v>
      </c>
      <c r="D30" s="30" t="s">
        <v>75</v>
      </c>
      <c r="E30" s="162"/>
      <c r="F30" s="162"/>
      <c r="G30" s="162"/>
      <c r="H30" s="97">
        <f>ROUND(+E30+F30+G30,2)</f>
        <v>0</v>
      </c>
      <c r="I30" s="98"/>
      <c r="J30" s="99">
        <v>60</v>
      </c>
      <c r="K30" s="96">
        <f t="shared" ref="K30:N32" si="9">ROUND($J30*E30,2)</f>
        <v>0</v>
      </c>
      <c r="L30" s="96">
        <f t="shared" si="9"/>
        <v>0</v>
      </c>
      <c r="M30" s="96">
        <f t="shared" si="9"/>
        <v>0</v>
      </c>
      <c r="N30" s="96">
        <f t="shared" si="9"/>
        <v>0</v>
      </c>
      <c r="O30" s="31" t="str">
        <f>IFERROR(+$N30/$J$86,"")</f>
        <v/>
      </c>
      <c r="Q30" s="149"/>
      <c r="R30" s="100"/>
      <c r="S30" s="101"/>
    </row>
    <row r="31" spans="2:19" s="32" customFormat="1" ht="50.45" customHeight="1">
      <c r="B31" s="28" t="s">
        <v>42</v>
      </c>
      <c r="C31" s="29" t="s">
        <v>43</v>
      </c>
      <c r="D31" s="30" t="s">
        <v>75</v>
      </c>
      <c r="E31" s="162"/>
      <c r="F31" s="162"/>
      <c r="G31" s="162"/>
      <c r="H31" s="97">
        <f>ROUND(+E31+F31+G31,2)</f>
        <v>0</v>
      </c>
      <c r="I31" s="98"/>
      <c r="J31" s="99">
        <v>20</v>
      </c>
      <c r="K31" s="96">
        <f t="shared" si="9"/>
        <v>0</v>
      </c>
      <c r="L31" s="96">
        <f t="shared" si="9"/>
        <v>0</v>
      </c>
      <c r="M31" s="96">
        <f t="shared" si="9"/>
        <v>0</v>
      </c>
      <c r="N31" s="96">
        <f t="shared" si="9"/>
        <v>0</v>
      </c>
      <c r="O31" s="31" t="str">
        <f>IFERROR(+$N31/$J$86,"")</f>
        <v/>
      </c>
      <c r="Q31" s="149"/>
      <c r="R31" s="100"/>
      <c r="S31" s="101"/>
    </row>
    <row r="32" spans="2:19" s="32" customFormat="1" ht="50.45" customHeight="1">
      <c r="B32" s="28" t="s">
        <v>44</v>
      </c>
      <c r="C32" s="29" t="s">
        <v>29</v>
      </c>
      <c r="D32" s="30" t="s">
        <v>75</v>
      </c>
      <c r="E32" s="162"/>
      <c r="F32" s="162"/>
      <c r="G32" s="163"/>
      <c r="H32" s="97">
        <f>ROUND(+E32+F32+G32,2)</f>
        <v>0</v>
      </c>
      <c r="I32" s="123"/>
      <c r="J32" s="99">
        <v>3.6</v>
      </c>
      <c r="K32" s="96">
        <f t="shared" si="9"/>
        <v>0</v>
      </c>
      <c r="L32" s="96">
        <f t="shared" si="9"/>
        <v>0</v>
      </c>
      <c r="M32" s="96">
        <f t="shared" si="9"/>
        <v>0</v>
      </c>
      <c r="N32" s="96">
        <f t="shared" si="9"/>
        <v>0</v>
      </c>
      <c r="O32" s="31" t="str">
        <f>IFERROR(+$N32/$J$86,"")</f>
        <v/>
      </c>
      <c r="Q32" s="149"/>
      <c r="R32" s="100"/>
      <c r="S32" s="101"/>
    </row>
    <row r="33" spans="2:19" s="17" customFormat="1" ht="20.100000000000001" customHeight="1">
      <c r="B33" s="33">
        <v>3</v>
      </c>
      <c r="C33" s="102" t="s">
        <v>10</v>
      </c>
      <c r="D33" s="34"/>
      <c r="E33" s="164"/>
      <c r="F33" s="164"/>
      <c r="G33" s="165"/>
      <c r="H33" s="103"/>
      <c r="I33" s="93"/>
      <c r="J33" s="105"/>
      <c r="K33" s="104"/>
      <c r="L33" s="104"/>
      <c r="M33" s="104"/>
      <c r="N33" s="104">
        <f>SUBTOTAL(9,N35:N45)</f>
        <v>0</v>
      </c>
      <c r="O33" s="35">
        <f>SUBTOTAL(9,O35:O45)</f>
        <v>0</v>
      </c>
      <c r="Q33" s="149"/>
      <c r="R33" s="23"/>
      <c r="S33" s="24"/>
    </row>
    <row r="34" spans="2:19" s="17" customFormat="1" ht="20.100000000000001" customHeight="1">
      <c r="B34" s="25"/>
      <c r="C34" s="95"/>
      <c r="D34" s="26"/>
      <c r="E34" s="154"/>
      <c r="F34" s="154"/>
      <c r="G34" s="155"/>
      <c r="H34" s="106"/>
      <c r="I34" s="93"/>
      <c r="J34" s="108"/>
      <c r="K34" s="107"/>
      <c r="L34" s="107"/>
      <c r="M34" s="107"/>
      <c r="N34" s="107"/>
      <c r="O34" s="27"/>
      <c r="Q34" s="149"/>
      <c r="R34" s="23"/>
      <c r="S34" s="24"/>
    </row>
    <row r="35" spans="2:19" s="17" customFormat="1" ht="20.100000000000001" customHeight="1">
      <c r="B35" s="36" t="s">
        <v>18</v>
      </c>
      <c r="C35" s="109" t="s">
        <v>65</v>
      </c>
      <c r="D35" s="37"/>
      <c r="E35" s="156"/>
      <c r="F35" s="156"/>
      <c r="G35" s="157"/>
      <c r="H35" s="110"/>
      <c r="I35" s="93"/>
      <c r="J35" s="112"/>
      <c r="K35" s="111"/>
      <c r="L35" s="111"/>
      <c r="M35" s="111"/>
      <c r="N35" s="113">
        <f>SUBTOTAL(9,N37:N40)</f>
        <v>0</v>
      </c>
      <c r="O35" s="38">
        <f>SUBTOTAL(9,O37:O40)</f>
        <v>0</v>
      </c>
      <c r="Q35" s="149"/>
      <c r="R35" s="23"/>
      <c r="S35" s="24"/>
    </row>
    <row r="36" spans="2:19" s="17" customFormat="1" ht="20.100000000000001" customHeight="1">
      <c r="B36" s="39"/>
      <c r="C36" s="114"/>
      <c r="D36" s="40"/>
      <c r="E36" s="158"/>
      <c r="F36" s="158"/>
      <c r="G36" s="159"/>
      <c r="H36" s="115"/>
      <c r="I36" s="93"/>
      <c r="J36" s="117"/>
      <c r="K36" s="116"/>
      <c r="L36" s="116"/>
      <c r="M36" s="116"/>
      <c r="N36" s="118"/>
      <c r="O36" s="41"/>
      <c r="Q36" s="149"/>
      <c r="R36" s="23"/>
      <c r="S36" s="24"/>
    </row>
    <row r="37" spans="2:19" s="32" customFormat="1" ht="51.6" customHeight="1">
      <c r="B37" s="28" t="s">
        <v>66</v>
      </c>
      <c r="C37" s="29" t="s">
        <v>48</v>
      </c>
      <c r="D37" s="30" t="s">
        <v>67</v>
      </c>
      <c r="E37" s="162"/>
      <c r="F37" s="162"/>
      <c r="G37" s="162"/>
      <c r="H37" s="97">
        <f t="shared" si="5"/>
        <v>0</v>
      </c>
      <c r="I37" s="98"/>
      <c r="J37" s="99">
        <v>30</v>
      </c>
      <c r="K37" s="96">
        <f t="shared" ref="K37:N38" si="10">ROUND($J37*E37,2)</f>
        <v>0</v>
      </c>
      <c r="L37" s="96">
        <f t="shared" si="10"/>
        <v>0</v>
      </c>
      <c r="M37" s="96">
        <f t="shared" si="10"/>
        <v>0</v>
      </c>
      <c r="N37" s="96">
        <f t="shared" si="10"/>
        <v>0</v>
      </c>
      <c r="O37" s="31" t="str">
        <f>IFERROR(+$N37/$J$86,"")</f>
        <v/>
      </c>
      <c r="Q37" s="149"/>
      <c r="R37" s="100"/>
      <c r="S37" s="101"/>
    </row>
    <row r="38" spans="2:19" s="32" customFormat="1" ht="51.6" customHeight="1">
      <c r="B38" s="28" t="s">
        <v>68</v>
      </c>
      <c r="C38" s="45" t="s">
        <v>28</v>
      </c>
      <c r="D38" s="46" t="s">
        <v>3</v>
      </c>
      <c r="E38" s="162"/>
      <c r="F38" s="162"/>
      <c r="G38" s="162"/>
      <c r="H38" s="97">
        <f t="shared" si="5"/>
        <v>0</v>
      </c>
      <c r="I38" s="98"/>
      <c r="J38" s="99">
        <v>45</v>
      </c>
      <c r="K38" s="96">
        <f t="shared" si="10"/>
        <v>0</v>
      </c>
      <c r="L38" s="96">
        <f t="shared" si="10"/>
        <v>0</v>
      </c>
      <c r="M38" s="96">
        <f t="shared" si="10"/>
        <v>0</v>
      </c>
      <c r="N38" s="96">
        <f t="shared" si="10"/>
        <v>0</v>
      </c>
      <c r="O38" s="31" t="str">
        <f>IFERROR(+$N38/$J$86,"")</f>
        <v/>
      </c>
      <c r="Q38" s="149"/>
      <c r="R38" s="100"/>
      <c r="S38" s="101"/>
    </row>
    <row r="39" spans="2:19" s="32" customFormat="1" ht="80.099999999999994" customHeight="1">
      <c r="B39" s="28" t="s">
        <v>69</v>
      </c>
      <c r="C39" s="29" t="s">
        <v>46</v>
      </c>
      <c r="D39" s="30" t="s">
        <v>70</v>
      </c>
      <c r="E39" s="162"/>
      <c r="F39" s="162"/>
      <c r="G39" s="162"/>
      <c r="H39" s="97">
        <f t="shared" ref="H39:H40" si="11">ROUND(+E39+F39+G39,2)</f>
        <v>0</v>
      </c>
      <c r="I39" s="98"/>
      <c r="J39" s="99">
        <v>675</v>
      </c>
      <c r="K39" s="96">
        <f t="shared" ref="K39:K40" si="12">ROUND($J39*E39,2)</f>
        <v>0</v>
      </c>
      <c r="L39" s="96">
        <f t="shared" ref="L39:L40" si="13">ROUND($J39*F39,2)</f>
        <v>0</v>
      </c>
      <c r="M39" s="96">
        <f t="shared" ref="M39:M40" si="14">ROUND($J39*G39,2)</f>
        <v>0</v>
      </c>
      <c r="N39" s="96">
        <f t="shared" ref="N39:N40" si="15">ROUND($J39*H39,2)</f>
        <v>0</v>
      </c>
      <c r="O39" s="31" t="str">
        <f>IFERROR(+$N39/$J$86,"")</f>
        <v/>
      </c>
      <c r="Q39" s="149"/>
      <c r="R39" s="100"/>
      <c r="S39" s="101"/>
    </row>
    <row r="40" spans="2:19" s="32" customFormat="1" ht="60" customHeight="1">
      <c r="B40" s="28" t="s">
        <v>71</v>
      </c>
      <c r="C40" s="45" t="s">
        <v>45</v>
      </c>
      <c r="D40" s="46" t="s">
        <v>11</v>
      </c>
      <c r="E40" s="162"/>
      <c r="F40" s="162"/>
      <c r="G40" s="162"/>
      <c r="H40" s="97">
        <f t="shared" si="11"/>
        <v>0</v>
      </c>
      <c r="I40" s="98"/>
      <c r="J40" s="99">
        <v>45</v>
      </c>
      <c r="K40" s="96">
        <f t="shared" si="12"/>
        <v>0</v>
      </c>
      <c r="L40" s="96">
        <f t="shared" si="13"/>
        <v>0</v>
      </c>
      <c r="M40" s="96">
        <f t="shared" si="14"/>
        <v>0</v>
      </c>
      <c r="N40" s="96">
        <f t="shared" si="15"/>
        <v>0</v>
      </c>
      <c r="O40" s="31" t="str">
        <f>IFERROR(+$N40/$J$86,"")</f>
        <v/>
      </c>
      <c r="Q40" s="149"/>
      <c r="R40" s="100"/>
      <c r="S40" s="101"/>
    </row>
    <row r="41" spans="2:19" s="17" customFormat="1" ht="20.100000000000001" customHeight="1">
      <c r="B41" s="36" t="s">
        <v>19</v>
      </c>
      <c r="C41" s="109" t="s">
        <v>72</v>
      </c>
      <c r="D41" s="37"/>
      <c r="E41" s="156"/>
      <c r="F41" s="156"/>
      <c r="G41" s="157"/>
      <c r="H41" s="110"/>
      <c r="I41" s="93"/>
      <c r="J41" s="112"/>
      <c r="K41" s="111"/>
      <c r="L41" s="111"/>
      <c r="M41" s="111"/>
      <c r="N41" s="113">
        <f>SUBTOTAL(9,N43:N45)</f>
        <v>0</v>
      </c>
      <c r="O41" s="38">
        <f>SUBTOTAL(9,O43:O45)</f>
        <v>0</v>
      </c>
      <c r="Q41" s="149"/>
      <c r="R41" s="23"/>
      <c r="S41" s="24"/>
    </row>
    <row r="42" spans="2:19" s="17" customFormat="1" ht="20.100000000000001" customHeight="1">
      <c r="B42" s="39"/>
      <c r="C42" s="114"/>
      <c r="D42" s="40"/>
      <c r="E42" s="158"/>
      <c r="F42" s="158"/>
      <c r="G42" s="159"/>
      <c r="H42" s="115"/>
      <c r="I42" s="93"/>
      <c r="J42" s="117"/>
      <c r="K42" s="116"/>
      <c r="L42" s="116"/>
      <c r="M42" s="116"/>
      <c r="N42" s="118"/>
      <c r="O42" s="41"/>
      <c r="Q42" s="149"/>
      <c r="R42" s="23"/>
      <c r="S42" s="24"/>
    </row>
    <row r="43" spans="2:19" s="32" customFormat="1" ht="80.099999999999994" customHeight="1">
      <c r="B43" s="28" t="s">
        <v>73</v>
      </c>
      <c r="C43" s="29" t="s">
        <v>74</v>
      </c>
      <c r="D43" s="30" t="s">
        <v>75</v>
      </c>
      <c r="E43" s="162"/>
      <c r="F43" s="162"/>
      <c r="G43" s="162"/>
      <c r="H43" s="97">
        <f t="shared" ref="H43:H45" si="16">ROUND(+E43+F43+G43,2)</f>
        <v>0</v>
      </c>
      <c r="I43" s="98"/>
      <c r="J43" s="99">
        <v>1800</v>
      </c>
      <c r="K43" s="96">
        <f t="shared" ref="K43:K45" si="17">ROUND($J43*E43,2)</f>
        <v>0</v>
      </c>
      <c r="L43" s="96">
        <f t="shared" ref="L43:L45" si="18">ROUND($J43*F43,2)</f>
        <v>0</v>
      </c>
      <c r="M43" s="96">
        <f t="shared" ref="M43:M45" si="19">ROUND($J43*G43,2)</f>
        <v>0</v>
      </c>
      <c r="N43" s="96">
        <f t="shared" ref="N43:N45" si="20">ROUND($J43*H43,2)</f>
        <v>0</v>
      </c>
      <c r="O43" s="31" t="str">
        <f>IFERROR(+$N43/$J$86,"")</f>
        <v/>
      </c>
      <c r="Q43" s="149"/>
      <c r="R43" s="100"/>
      <c r="S43" s="101"/>
    </row>
    <row r="44" spans="2:19" s="32" customFormat="1" ht="60" customHeight="1">
      <c r="B44" s="28" t="s">
        <v>76</v>
      </c>
      <c r="C44" s="45" t="s">
        <v>77</v>
      </c>
      <c r="D44" s="46" t="s">
        <v>5</v>
      </c>
      <c r="E44" s="162"/>
      <c r="F44" s="162"/>
      <c r="G44" s="162"/>
      <c r="H44" s="97">
        <f t="shared" si="16"/>
        <v>0</v>
      </c>
      <c r="I44" s="98"/>
      <c r="J44" s="99">
        <v>120</v>
      </c>
      <c r="K44" s="96">
        <f t="shared" si="17"/>
        <v>0</v>
      </c>
      <c r="L44" s="96">
        <f t="shared" si="18"/>
        <v>0</v>
      </c>
      <c r="M44" s="96">
        <f t="shared" si="19"/>
        <v>0</v>
      </c>
      <c r="N44" s="96">
        <f t="shared" si="20"/>
        <v>0</v>
      </c>
      <c r="O44" s="31" t="str">
        <f>IFERROR(+$N44/$J$86,"")</f>
        <v/>
      </c>
      <c r="Q44" s="149"/>
      <c r="R44" s="100"/>
      <c r="S44" s="101"/>
    </row>
    <row r="45" spans="2:19" s="32" customFormat="1" ht="80.099999999999994" customHeight="1">
      <c r="B45" s="28" t="s">
        <v>78</v>
      </c>
      <c r="C45" s="29" t="s">
        <v>79</v>
      </c>
      <c r="D45" s="30" t="s">
        <v>80</v>
      </c>
      <c r="E45" s="162"/>
      <c r="F45" s="162"/>
      <c r="G45" s="162"/>
      <c r="H45" s="97">
        <f t="shared" si="16"/>
        <v>0</v>
      </c>
      <c r="I45" s="98"/>
      <c r="J45" s="99">
        <v>3</v>
      </c>
      <c r="K45" s="96">
        <f t="shared" si="17"/>
        <v>0</v>
      </c>
      <c r="L45" s="96">
        <f t="shared" si="18"/>
        <v>0</v>
      </c>
      <c r="M45" s="96">
        <f t="shared" si="19"/>
        <v>0</v>
      </c>
      <c r="N45" s="96">
        <f t="shared" si="20"/>
        <v>0</v>
      </c>
      <c r="O45" s="31" t="str">
        <f>IFERROR(+$N45/$J$86,"")</f>
        <v/>
      </c>
      <c r="Q45" s="149"/>
      <c r="R45" s="100"/>
      <c r="S45" s="101"/>
    </row>
    <row r="46" spans="2:19" s="17" customFormat="1" ht="20.100000000000001" customHeight="1">
      <c r="B46" s="33">
        <v>4</v>
      </c>
      <c r="C46" s="102" t="s">
        <v>53</v>
      </c>
      <c r="D46" s="34"/>
      <c r="E46" s="164"/>
      <c r="F46" s="164"/>
      <c r="G46" s="165"/>
      <c r="H46" s="103"/>
      <c r="I46" s="93"/>
      <c r="J46" s="105"/>
      <c r="K46" s="104"/>
      <c r="L46" s="104"/>
      <c r="M46" s="104"/>
      <c r="N46" s="104">
        <f>SUBTOTAL(9,N48:N52)</f>
        <v>0</v>
      </c>
      <c r="O46" s="35">
        <f>SUBTOTAL(9,O48:O52)</f>
        <v>0</v>
      </c>
      <c r="Q46" s="149"/>
      <c r="R46" s="23"/>
      <c r="S46" s="24"/>
    </row>
    <row r="47" spans="2:19" s="17" customFormat="1" ht="20.100000000000001" customHeight="1">
      <c r="B47" s="25"/>
      <c r="C47" s="95"/>
      <c r="D47" s="26"/>
      <c r="E47" s="154"/>
      <c r="F47" s="154"/>
      <c r="G47" s="155"/>
      <c r="H47" s="106"/>
      <c r="I47" s="93"/>
      <c r="J47" s="108"/>
      <c r="K47" s="107"/>
      <c r="L47" s="107"/>
      <c r="M47" s="107"/>
      <c r="N47" s="107"/>
      <c r="O47" s="27"/>
      <c r="Q47" s="149"/>
      <c r="R47" s="23"/>
      <c r="S47" s="24"/>
    </row>
    <row r="48" spans="2:19" s="32" customFormat="1" ht="60" customHeight="1">
      <c r="B48" s="47" t="s">
        <v>20</v>
      </c>
      <c r="C48" s="45" t="s">
        <v>81</v>
      </c>
      <c r="D48" s="46" t="s">
        <v>3</v>
      </c>
      <c r="E48" s="162"/>
      <c r="F48" s="162"/>
      <c r="G48" s="162"/>
      <c r="H48" s="97">
        <f t="shared" ref="H48:H52" si="21">ROUND(+E48+F48+G48,2)</f>
        <v>0</v>
      </c>
      <c r="I48" s="98"/>
      <c r="J48" s="99">
        <v>52.5</v>
      </c>
      <c r="K48" s="96">
        <f t="shared" ref="K48:K52" si="22">ROUND($J48*E48,2)</f>
        <v>0</v>
      </c>
      <c r="L48" s="96">
        <f t="shared" ref="L48:L52" si="23">ROUND($J48*F48,2)</f>
        <v>0</v>
      </c>
      <c r="M48" s="96">
        <f t="shared" ref="M48:M52" si="24">ROUND($J48*G48,2)</f>
        <v>0</v>
      </c>
      <c r="N48" s="96">
        <f t="shared" ref="N48:N52" si="25">ROUND($J48*H48,2)</f>
        <v>0</v>
      </c>
      <c r="O48" s="31" t="str">
        <f>IFERROR(+$N48/$J$86,"")</f>
        <v/>
      </c>
      <c r="Q48" s="149"/>
      <c r="R48" s="100"/>
      <c r="S48" s="101"/>
    </row>
    <row r="49" spans="2:19" s="32" customFormat="1" ht="99.95" customHeight="1">
      <c r="B49" s="47" t="s">
        <v>21</v>
      </c>
      <c r="C49" s="45" t="s">
        <v>82</v>
      </c>
      <c r="D49" s="46" t="s">
        <v>6</v>
      </c>
      <c r="E49" s="162"/>
      <c r="F49" s="162"/>
      <c r="G49" s="162"/>
      <c r="H49" s="97">
        <f t="shared" si="21"/>
        <v>0</v>
      </c>
      <c r="I49" s="98"/>
      <c r="J49" s="99">
        <v>140</v>
      </c>
      <c r="K49" s="96">
        <f t="shared" si="22"/>
        <v>0</v>
      </c>
      <c r="L49" s="96">
        <f t="shared" si="23"/>
        <v>0</v>
      </c>
      <c r="M49" s="96">
        <f t="shared" si="24"/>
        <v>0</v>
      </c>
      <c r="N49" s="96">
        <f t="shared" si="25"/>
        <v>0</v>
      </c>
      <c r="O49" s="31" t="str">
        <f>IFERROR(+$N49/$J$86,"")</f>
        <v/>
      </c>
      <c r="Q49" s="149"/>
      <c r="R49" s="100"/>
      <c r="S49" s="101"/>
    </row>
    <row r="50" spans="2:19" s="32" customFormat="1" ht="80.099999999999994" customHeight="1">
      <c r="B50" s="47" t="s">
        <v>54</v>
      </c>
      <c r="C50" s="45" t="s">
        <v>83</v>
      </c>
      <c r="D50" s="46" t="s">
        <v>4</v>
      </c>
      <c r="E50" s="162"/>
      <c r="F50" s="162"/>
      <c r="G50" s="162"/>
      <c r="H50" s="97">
        <f t="shared" si="21"/>
        <v>0</v>
      </c>
      <c r="I50" s="98"/>
      <c r="J50" s="99">
        <v>200</v>
      </c>
      <c r="K50" s="96">
        <f t="shared" si="22"/>
        <v>0</v>
      </c>
      <c r="L50" s="96">
        <f t="shared" si="23"/>
        <v>0</v>
      </c>
      <c r="M50" s="96">
        <f t="shared" si="24"/>
        <v>0</v>
      </c>
      <c r="N50" s="96">
        <f t="shared" si="25"/>
        <v>0</v>
      </c>
      <c r="O50" s="31" t="str">
        <f>IFERROR(+$N50/$J$86,"")</f>
        <v/>
      </c>
      <c r="Q50" s="149"/>
      <c r="R50" s="100"/>
      <c r="S50" s="101"/>
    </row>
    <row r="51" spans="2:19" s="32" customFormat="1" ht="120" customHeight="1">
      <c r="B51" s="47" t="s">
        <v>114</v>
      </c>
      <c r="C51" s="45" t="s">
        <v>84</v>
      </c>
      <c r="D51" s="46" t="s">
        <v>4</v>
      </c>
      <c r="E51" s="162"/>
      <c r="F51" s="162"/>
      <c r="G51" s="162"/>
      <c r="H51" s="97">
        <f t="shared" si="21"/>
        <v>0</v>
      </c>
      <c r="I51" s="98"/>
      <c r="J51" s="99">
        <v>200</v>
      </c>
      <c r="K51" s="96">
        <f t="shared" si="22"/>
        <v>0</v>
      </c>
      <c r="L51" s="96">
        <f t="shared" si="23"/>
        <v>0</v>
      </c>
      <c r="M51" s="96">
        <f t="shared" si="24"/>
        <v>0</v>
      </c>
      <c r="N51" s="96">
        <f t="shared" si="25"/>
        <v>0</v>
      </c>
      <c r="O51" s="31" t="str">
        <f>IFERROR(+$N51/$J$86,"")</f>
        <v/>
      </c>
      <c r="Q51" s="149"/>
      <c r="R51" s="100"/>
      <c r="S51" s="101"/>
    </row>
    <row r="52" spans="2:19" s="32" customFormat="1" ht="80.099999999999994" customHeight="1">
      <c r="B52" s="47" t="s">
        <v>115</v>
      </c>
      <c r="C52" s="45" t="s">
        <v>85</v>
      </c>
      <c r="D52" s="46" t="s">
        <v>6</v>
      </c>
      <c r="E52" s="162"/>
      <c r="F52" s="162"/>
      <c r="G52" s="162"/>
      <c r="H52" s="97">
        <f t="shared" si="21"/>
        <v>0</v>
      </c>
      <c r="I52" s="98"/>
      <c r="J52" s="99">
        <v>140</v>
      </c>
      <c r="K52" s="96">
        <f t="shared" si="22"/>
        <v>0</v>
      </c>
      <c r="L52" s="96">
        <f t="shared" si="23"/>
        <v>0</v>
      </c>
      <c r="M52" s="96">
        <f t="shared" si="24"/>
        <v>0</v>
      </c>
      <c r="N52" s="96">
        <f t="shared" si="25"/>
        <v>0</v>
      </c>
      <c r="O52" s="31" t="str">
        <f>IFERROR(+$N52/$J$86,"")</f>
        <v/>
      </c>
      <c r="Q52" s="149"/>
      <c r="R52" s="100"/>
      <c r="S52" s="101"/>
    </row>
    <row r="53" spans="2:19" s="17" customFormat="1" ht="20.100000000000001" customHeight="1">
      <c r="B53" s="33">
        <v>5</v>
      </c>
      <c r="C53" s="102" t="s">
        <v>87</v>
      </c>
      <c r="D53" s="34"/>
      <c r="E53" s="164"/>
      <c r="F53" s="164"/>
      <c r="G53" s="165"/>
      <c r="H53" s="103"/>
      <c r="I53" s="93"/>
      <c r="J53" s="105"/>
      <c r="K53" s="104"/>
      <c r="L53" s="104"/>
      <c r="M53" s="104"/>
      <c r="N53" s="104">
        <f>SUBTOTAL(9,N55:N57)</f>
        <v>0</v>
      </c>
      <c r="O53" s="35">
        <f>SUBTOTAL(9,O55:O57)</f>
        <v>0</v>
      </c>
      <c r="Q53" s="149"/>
      <c r="R53" s="23"/>
      <c r="S53" s="24"/>
    </row>
    <row r="54" spans="2:19" s="17" customFormat="1" ht="20.100000000000001" customHeight="1">
      <c r="B54" s="25"/>
      <c r="C54" s="95"/>
      <c r="D54" s="26"/>
      <c r="E54" s="154"/>
      <c r="F54" s="154"/>
      <c r="G54" s="155"/>
      <c r="H54" s="106"/>
      <c r="I54" s="93"/>
      <c r="J54" s="108"/>
      <c r="K54" s="107"/>
      <c r="L54" s="107"/>
      <c r="M54" s="107"/>
      <c r="N54" s="107"/>
      <c r="O54" s="27"/>
      <c r="Q54" s="149"/>
      <c r="R54" s="23"/>
      <c r="S54" s="24"/>
    </row>
    <row r="55" spans="2:19" s="17" customFormat="1" ht="20.100000000000001" customHeight="1">
      <c r="B55" s="53" t="s">
        <v>61</v>
      </c>
      <c r="C55" s="124" t="s">
        <v>89</v>
      </c>
      <c r="D55" s="37"/>
      <c r="E55" s="156"/>
      <c r="F55" s="156"/>
      <c r="G55" s="157"/>
      <c r="H55" s="110"/>
      <c r="I55" s="93"/>
      <c r="J55" s="112"/>
      <c r="K55" s="111"/>
      <c r="L55" s="111"/>
      <c r="M55" s="111"/>
      <c r="N55" s="111">
        <f>SUBTOTAL(9,N57:N57)</f>
        <v>0</v>
      </c>
      <c r="O55" s="38">
        <f>SUBTOTAL(9,O57:O57)</f>
        <v>0</v>
      </c>
      <c r="Q55" s="149"/>
      <c r="R55" s="23"/>
      <c r="S55" s="24"/>
    </row>
    <row r="56" spans="2:19" s="17" customFormat="1" ht="20.100000000000001" customHeight="1">
      <c r="B56" s="39"/>
      <c r="C56" s="114"/>
      <c r="D56" s="40"/>
      <c r="E56" s="158"/>
      <c r="F56" s="158"/>
      <c r="G56" s="159"/>
      <c r="H56" s="115"/>
      <c r="I56" s="93"/>
      <c r="J56" s="117"/>
      <c r="K56" s="116"/>
      <c r="L56" s="116"/>
      <c r="M56" s="116"/>
      <c r="N56" s="116"/>
      <c r="O56" s="41"/>
      <c r="Q56" s="149"/>
      <c r="R56" s="23"/>
      <c r="S56" s="24"/>
    </row>
    <row r="57" spans="2:19" s="32" customFormat="1" ht="80.099999999999994" customHeight="1">
      <c r="B57" s="50" t="s">
        <v>116</v>
      </c>
      <c r="C57" s="48" t="s">
        <v>91</v>
      </c>
      <c r="D57" s="49" t="s">
        <v>75</v>
      </c>
      <c r="E57" s="162"/>
      <c r="F57" s="162"/>
      <c r="G57" s="163"/>
      <c r="H57" s="97">
        <f t="shared" ref="H57" si="26">ROUND(+E57+F57+G57,2)</f>
        <v>0</v>
      </c>
      <c r="I57" s="98"/>
      <c r="J57" s="99">
        <v>30.4</v>
      </c>
      <c r="K57" s="96">
        <f t="shared" ref="K57" si="27">ROUND($J57*E57,2)</f>
        <v>0</v>
      </c>
      <c r="L57" s="96">
        <f t="shared" ref="L57" si="28">ROUND($J57*F57,2)</f>
        <v>0</v>
      </c>
      <c r="M57" s="96">
        <f t="shared" ref="M57" si="29">ROUND($J57*G57,2)</f>
        <v>0</v>
      </c>
      <c r="N57" s="96">
        <f t="shared" ref="N57" si="30">ROUND($J57*H57,2)</f>
        <v>0</v>
      </c>
      <c r="O57" s="31" t="str">
        <f>IFERROR(+$N57/$J$86,"")</f>
        <v/>
      </c>
      <c r="Q57" s="149"/>
      <c r="R57" s="100"/>
      <c r="S57" s="101"/>
    </row>
    <row r="58" spans="2:19" s="17" customFormat="1" ht="20.100000000000001" customHeight="1">
      <c r="B58" s="33">
        <v>6</v>
      </c>
      <c r="C58" s="102" t="s">
        <v>7</v>
      </c>
      <c r="D58" s="34"/>
      <c r="E58" s="164"/>
      <c r="F58" s="164"/>
      <c r="G58" s="165"/>
      <c r="H58" s="103"/>
      <c r="I58" s="93"/>
      <c r="J58" s="105"/>
      <c r="K58" s="104"/>
      <c r="L58" s="104"/>
      <c r="M58" s="104"/>
      <c r="N58" s="104">
        <f>SUBTOTAL(9,N60:N63)</f>
        <v>0</v>
      </c>
      <c r="O58" s="35">
        <f>SUBTOTAL(9,O60:O63)</f>
        <v>0</v>
      </c>
      <c r="Q58" s="149"/>
      <c r="R58" s="23"/>
      <c r="S58" s="24"/>
    </row>
    <row r="59" spans="2:19" s="17" customFormat="1" ht="20.100000000000001" customHeight="1">
      <c r="B59" s="25"/>
      <c r="C59" s="95"/>
      <c r="D59" s="26"/>
      <c r="E59" s="154"/>
      <c r="F59" s="154"/>
      <c r="G59" s="155"/>
      <c r="H59" s="106"/>
      <c r="I59" s="93"/>
      <c r="J59" s="108"/>
      <c r="K59" s="107"/>
      <c r="L59" s="107"/>
      <c r="M59" s="107"/>
      <c r="N59" s="107"/>
      <c r="O59" s="27"/>
      <c r="Q59" s="149"/>
      <c r="R59" s="23"/>
      <c r="S59" s="24"/>
    </row>
    <row r="60" spans="2:19" s="17" customFormat="1" ht="20.100000000000001" customHeight="1">
      <c r="B60" s="53" t="s">
        <v>107</v>
      </c>
      <c r="C60" s="124" t="s">
        <v>92</v>
      </c>
      <c r="D60" s="37"/>
      <c r="E60" s="156"/>
      <c r="F60" s="156"/>
      <c r="G60" s="157"/>
      <c r="H60" s="110"/>
      <c r="I60" s="93"/>
      <c r="J60" s="112"/>
      <c r="K60" s="111"/>
      <c r="L60" s="111"/>
      <c r="M60" s="111"/>
      <c r="N60" s="111">
        <f>SUBTOTAL(9,N62:N63)</f>
        <v>0</v>
      </c>
      <c r="O60" s="38">
        <f>SUBTOTAL(9,O62:O63)</f>
        <v>0</v>
      </c>
      <c r="Q60" s="149"/>
      <c r="R60" s="23"/>
      <c r="S60" s="24"/>
    </row>
    <row r="61" spans="2:19" s="17" customFormat="1" ht="20.100000000000001" customHeight="1">
      <c r="B61" s="39"/>
      <c r="C61" s="114"/>
      <c r="D61" s="40"/>
      <c r="E61" s="158"/>
      <c r="F61" s="158"/>
      <c r="G61" s="159"/>
      <c r="H61" s="115"/>
      <c r="I61" s="93"/>
      <c r="J61" s="117"/>
      <c r="K61" s="116"/>
      <c r="L61" s="116"/>
      <c r="M61" s="116"/>
      <c r="N61" s="116"/>
      <c r="O61" s="41"/>
      <c r="Q61" s="149"/>
      <c r="R61" s="23"/>
      <c r="S61" s="24"/>
    </row>
    <row r="62" spans="2:19" s="32" customFormat="1" ht="39.950000000000003" customHeight="1">
      <c r="B62" s="50" t="s">
        <v>108</v>
      </c>
      <c r="C62" s="48" t="s">
        <v>93</v>
      </c>
      <c r="D62" s="49" t="s">
        <v>94</v>
      </c>
      <c r="E62" s="162"/>
      <c r="F62" s="162"/>
      <c r="G62" s="163"/>
      <c r="H62" s="97">
        <f t="shared" ref="H62:H63" si="31">ROUND(+E62+F62+G62,2)</f>
        <v>0</v>
      </c>
      <c r="I62" s="98"/>
      <c r="J62" s="99">
        <v>64</v>
      </c>
      <c r="K62" s="96">
        <f t="shared" ref="K62:K63" si="32">ROUND($J62*E62,2)</f>
        <v>0</v>
      </c>
      <c r="L62" s="96">
        <f t="shared" ref="L62:L63" si="33">ROUND($J62*F62,2)</f>
        <v>0</v>
      </c>
      <c r="M62" s="96">
        <f t="shared" ref="M62:M63" si="34">ROUND($J62*G62,2)</f>
        <v>0</v>
      </c>
      <c r="N62" s="96">
        <f t="shared" ref="N62:N63" si="35">ROUND($J62*H62,2)</f>
        <v>0</v>
      </c>
      <c r="O62" s="31" t="str">
        <f>IFERROR(+$N62/$J$86,"")</f>
        <v/>
      </c>
      <c r="Q62" s="149"/>
      <c r="R62" s="100"/>
      <c r="S62" s="101"/>
    </row>
    <row r="63" spans="2:19" s="32" customFormat="1" ht="39.950000000000003" customHeight="1">
      <c r="B63" s="50" t="s">
        <v>117</v>
      </c>
      <c r="C63" s="48" t="s">
        <v>95</v>
      </c>
      <c r="D63" s="49" t="s">
        <v>94</v>
      </c>
      <c r="E63" s="162"/>
      <c r="F63" s="162"/>
      <c r="G63" s="163"/>
      <c r="H63" s="97">
        <f t="shared" si="31"/>
        <v>0</v>
      </c>
      <c r="I63" s="98"/>
      <c r="J63" s="99">
        <v>32</v>
      </c>
      <c r="K63" s="96">
        <f t="shared" si="32"/>
        <v>0</v>
      </c>
      <c r="L63" s="96">
        <f t="shared" si="33"/>
        <v>0</v>
      </c>
      <c r="M63" s="96">
        <f t="shared" si="34"/>
        <v>0</v>
      </c>
      <c r="N63" s="96">
        <f t="shared" si="35"/>
        <v>0</v>
      </c>
      <c r="O63" s="31" t="str">
        <f>IFERROR(+$N63/$J$86,"")</f>
        <v/>
      </c>
      <c r="Q63" s="149"/>
      <c r="R63" s="100"/>
      <c r="S63" s="101"/>
    </row>
    <row r="64" spans="2:19" s="17" customFormat="1" ht="20.100000000000001" customHeight="1">
      <c r="B64" s="33">
        <v>7</v>
      </c>
      <c r="C64" s="102" t="s">
        <v>96</v>
      </c>
      <c r="D64" s="34"/>
      <c r="E64" s="164"/>
      <c r="F64" s="164"/>
      <c r="G64" s="165"/>
      <c r="H64" s="103"/>
      <c r="I64" s="93"/>
      <c r="J64" s="105"/>
      <c r="K64" s="104"/>
      <c r="L64" s="104"/>
      <c r="M64" s="104"/>
      <c r="N64" s="104">
        <f>SUBTOTAL(9,N66:N73)</f>
        <v>0</v>
      </c>
      <c r="O64" s="35">
        <f>SUBTOTAL(9,O66:O73)</f>
        <v>0</v>
      </c>
      <c r="Q64" s="149"/>
      <c r="R64" s="23"/>
      <c r="S64" s="24"/>
    </row>
    <row r="65" spans="1:19" s="17" customFormat="1" ht="20.100000000000001" customHeight="1">
      <c r="B65" s="25"/>
      <c r="C65" s="95"/>
      <c r="D65" s="26"/>
      <c r="E65" s="154"/>
      <c r="F65" s="154"/>
      <c r="G65" s="155"/>
      <c r="H65" s="106"/>
      <c r="I65" s="93"/>
      <c r="J65" s="108"/>
      <c r="K65" s="107"/>
      <c r="L65" s="107"/>
      <c r="M65" s="107"/>
      <c r="N65" s="107"/>
      <c r="O65" s="27"/>
      <c r="Q65" s="149"/>
      <c r="R65" s="23"/>
      <c r="S65" s="24"/>
    </row>
    <row r="66" spans="1:19" s="17" customFormat="1" ht="20.100000000000001" customHeight="1">
      <c r="B66" s="53" t="s">
        <v>88</v>
      </c>
      <c r="C66" s="124" t="s">
        <v>97</v>
      </c>
      <c r="D66" s="37"/>
      <c r="E66" s="156"/>
      <c r="F66" s="156"/>
      <c r="G66" s="157"/>
      <c r="H66" s="110"/>
      <c r="I66" s="93"/>
      <c r="J66" s="112"/>
      <c r="K66" s="111"/>
      <c r="L66" s="111"/>
      <c r="M66" s="111"/>
      <c r="N66" s="111">
        <f>SUBTOTAL(9,N68:N69)</f>
        <v>0</v>
      </c>
      <c r="O66" s="38">
        <f>SUBTOTAL(9,O68:O69)</f>
        <v>0</v>
      </c>
      <c r="Q66" s="149"/>
      <c r="R66" s="23"/>
      <c r="S66" s="24"/>
    </row>
    <row r="67" spans="1:19" s="17" customFormat="1" ht="20.100000000000001" customHeight="1">
      <c r="B67" s="39"/>
      <c r="C67" s="114"/>
      <c r="D67" s="40"/>
      <c r="E67" s="158"/>
      <c r="F67" s="158"/>
      <c r="G67" s="159"/>
      <c r="H67" s="115"/>
      <c r="I67" s="93"/>
      <c r="J67" s="117"/>
      <c r="K67" s="116"/>
      <c r="L67" s="116"/>
      <c r="M67" s="116"/>
      <c r="N67" s="116"/>
      <c r="O67" s="41"/>
      <c r="Q67" s="149"/>
      <c r="R67" s="23"/>
      <c r="S67" s="24"/>
    </row>
    <row r="68" spans="1:19" s="32" customFormat="1" ht="39.950000000000003" customHeight="1">
      <c r="B68" s="50" t="s">
        <v>90</v>
      </c>
      <c r="C68" s="48" t="s">
        <v>98</v>
      </c>
      <c r="D68" s="49" t="s">
        <v>67</v>
      </c>
      <c r="E68" s="162"/>
      <c r="F68" s="162"/>
      <c r="G68" s="163"/>
      <c r="H68" s="97">
        <f t="shared" ref="H68:H69" si="36">ROUND(+E68+F68+G68,2)</f>
        <v>0</v>
      </c>
      <c r="I68" s="98"/>
      <c r="J68" s="99">
        <v>2</v>
      </c>
      <c r="K68" s="96">
        <f t="shared" ref="K68:K69" si="37">ROUND($J68*E68,2)</f>
        <v>0</v>
      </c>
      <c r="L68" s="96">
        <f t="shared" ref="L68:L69" si="38">ROUND($J68*F68,2)</f>
        <v>0</v>
      </c>
      <c r="M68" s="96">
        <f t="shared" ref="M68:M69" si="39">ROUND($J68*G68,2)</f>
        <v>0</v>
      </c>
      <c r="N68" s="96">
        <f t="shared" ref="N68:N69" si="40">ROUND($J68*H68,2)</f>
        <v>0</v>
      </c>
      <c r="O68" s="31" t="str">
        <f>IFERROR(+$N68/$J$86,"")</f>
        <v/>
      </c>
      <c r="Q68" s="149"/>
      <c r="R68" s="100"/>
      <c r="S68" s="101"/>
    </row>
    <row r="69" spans="1:19" s="32" customFormat="1" ht="99.95" customHeight="1">
      <c r="B69" s="50" t="s">
        <v>109</v>
      </c>
      <c r="C69" s="48" t="s">
        <v>99</v>
      </c>
      <c r="D69" s="49" t="s">
        <v>75</v>
      </c>
      <c r="E69" s="162"/>
      <c r="F69" s="162"/>
      <c r="G69" s="163"/>
      <c r="H69" s="97">
        <f t="shared" si="36"/>
        <v>0</v>
      </c>
      <c r="I69" s="98"/>
      <c r="J69" s="99">
        <v>40</v>
      </c>
      <c r="K69" s="96">
        <f t="shared" si="37"/>
        <v>0</v>
      </c>
      <c r="L69" s="96">
        <f t="shared" si="38"/>
        <v>0</v>
      </c>
      <c r="M69" s="96">
        <f t="shared" si="39"/>
        <v>0</v>
      </c>
      <c r="N69" s="96">
        <f t="shared" si="40"/>
        <v>0</v>
      </c>
      <c r="O69" s="31" t="str">
        <f>IFERROR(+$N69/$J$86,"")</f>
        <v/>
      </c>
      <c r="Q69" s="149"/>
      <c r="R69" s="100"/>
      <c r="S69" s="101"/>
    </row>
    <row r="70" spans="1:19" s="17" customFormat="1" ht="20.100000000000001" customHeight="1">
      <c r="B70" s="53" t="s">
        <v>110</v>
      </c>
      <c r="C70" s="124" t="s">
        <v>100</v>
      </c>
      <c r="D70" s="37"/>
      <c r="E70" s="156"/>
      <c r="F70" s="156"/>
      <c r="G70" s="157"/>
      <c r="H70" s="110"/>
      <c r="I70" s="93"/>
      <c r="J70" s="112"/>
      <c r="K70" s="111"/>
      <c r="L70" s="111"/>
      <c r="M70" s="111"/>
      <c r="N70" s="111">
        <f>SUBTOTAL(9,N72:N73)</f>
        <v>0</v>
      </c>
      <c r="O70" s="38">
        <f>SUBTOTAL(9,O72:O73)</f>
        <v>0</v>
      </c>
      <c r="Q70" s="149"/>
      <c r="R70" s="23"/>
      <c r="S70" s="24"/>
    </row>
    <row r="71" spans="1:19" s="17" customFormat="1" ht="20.100000000000001" customHeight="1">
      <c r="B71" s="39"/>
      <c r="C71" s="114"/>
      <c r="D71" s="40"/>
      <c r="E71" s="158"/>
      <c r="F71" s="158"/>
      <c r="G71" s="159"/>
      <c r="H71" s="115"/>
      <c r="I71" s="93"/>
      <c r="J71" s="117"/>
      <c r="K71" s="116"/>
      <c r="L71" s="116"/>
      <c r="M71" s="116"/>
      <c r="N71" s="116"/>
      <c r="O71" s="41"/>
      <c r="Q71" s="149"/>
      <c r="R71" s="23"/>
      <c r="S71" s="24"/>
    </row>
    <row r="72" spans="1:19" s="32" customFormat="1" ht="60" customHeight="1">
      <c r="B72" s="50" t="s">
        <v>111</v>
      </c>
      <c r="C72" s="48" t="s">
        <v>101</v>
      </c>
      <c r="D72" s="49" t="s">
        <v>75</v>
      </c>
      <c r="E72" s="162"/>
      <c r="F72" s="162"/>
      <c r="G72" s="163"/>
      <c r="H72" s="97">
        <f t="shared" ref="H72:H73" si="41">ROUND(+E72+F72+G72,2)</f>
        <v>0</v>
      </c>
      <c r="I72" s="98"/>
      <c r="J72" s="99">
        <v>60.8</v>
      </c>
      <c r="K72" s="96">
        <f t="shared" ref="K72:K73" si="42">ROUND($J72*E72,2)</f>
        <v>0</v>
      </c>
      <c r="L72" s="96">
        <f t="shared" ref="L72:L73" si="43">ROUND($J72*F72,2)</f>
        <v>0</v>
      </c>
      <c r="M72" s="96">
        <f t="shared" ref="M72:M73" si="44">ROUND($J72*G72,2)</f>
        <v>0</v>
      </c>
      <c r="N72" s="96">
        <f t="shared" ref="N72:N73" si="45">ROUND($J72*H72,2)</f>
        <v>0</v>
      </c>
      <c r="O72" s="31" t="str">
        <f>IFERROR(+$N72/$J$86,"")</f>
        <v/>
      </c>
      <c r="Q72" s="149"/>
      <c r="R72" s="100"/>
      <c r="S72" s="101"/>
    </row>
    <row r="73" spans="1:19" s="32" customFormat="1" ht="60" customHeight="1">
      <c r="B73" s="50" t="s">
        <v>112</v>
      </c>
      <c r="C73" s="48" t="s">
        <v>102</v>
      </c>
      <c r="D73" s="49" t="s">
        <v>75</v>
      </c>
      <c r="E73" s="162"/>
      <c r="F73" s="162"/>
      <c r="G73" s="163"/>
      <c r="H73" s="97">
        <f t="shared" si="41"/>
        <v>0</v>
      </c>
      <c r="I73" s="98"/>
      <c r="J73" s="99">
        <v>60.8</v>
      </c>
      <c r="K73" s="96">
        <f t="shared" si="42"/>
        <v>0</v>
      </c>
      <c r="L73" s="96">
        <f t="shared" si="43"/>
        <v>0</v>
      </c>
      <c r="M73" s="96">
        <f t="shared" si="44"/>
        <v>0</v>
      </c>
      <c r="N73" s="96">
        <f t="shared" si="45"/>
        <v>0</v>
      </c>
      <c r="O73" s="31" t="str">
        <f>IFERROR(+$N73/$J$86,"")</f>
        <v/>
      </c>
      <c r="Q73" s="149"/>
      <c r="R73" s="100"/>
      <c r="S73" s="101"/>
    </row>
    <row r="74" spans="1:19" s="17" customFormat="1" ht="20.100000000000001" customHeight="1">
      <c r="B74" s="54">
        <v>8</v>
      </c>
      <c r="C74" s="55" t="s">
        <v>25</v>
      </c>
      <c r="D74" s="56"/>
      <c r="E74" s="164"/>
      <c r="F74" s="164"/>
      <c r="G74" s="165"/>
      <c r="H74" s="103"/>
      <c r="I74" s="93"/>
      <c r="J74" s="105"/>
      <c r="K74" s="125"/>
      <c r="L74" s="125"/>
      <c r="M74" s="125"/>
      <c r="N74" s="125">
        <f>SUBTOTAL(9,N76:N76)</f>
        <v>0</v>
      </c>
      <c r="O74" s="35">
        <f>SUBTOTAL(9,O76:O76)</f>
        <v>0</v>
      </c>
      <c r="Q74" s="22"/>
      <c r="R74" s="23"/>
      <c r="S74" s="24"/>
    </row>
    <row r="75" spans="1:19" s="17" customFormat="1" ht="20.100000000000001" customHeight="1">
      <c r="B75" s="57"/>
      <c r="C75" s="58"/>
      <c r="D75" s="59"/>
      <c r="E75" s="166"/>
      <c r="F75" s="166"/>
      <c r="G75" s="167"/>
      <c r="H75" s="126"/>
      <c r="I75" s="93"/>
      <c r="J75" s="128"/>
      <c r="K75" s="127"/>
      <c r="L75" s="127"/>
      <c r="M75" s="127"/>
      <c r="N75" s="129"/>
      <c r="O75" s="60"/>
      <c r="Q75" s="22"/>
      <c r="R75" s="23"/>
      <c r="S75" s="24"/>
    </row>
    <row r="76" spans="1:19" s="32" customFormat="1" ht="39.950000000000003" customHeight="1" thickBot="1">
      <c r="B76" s="130" t="s">
        <v>113</v>
      </c>
      <c r="C76" s="131" t="s">
        <v>118</v>
      </c>
      <c r="D76" s="132" t="s">
        <v>1</v>
      </c>
      <c r="E76" s="168"/>
      <c r="F76" s="168"/>
      <c r="G76" s="169"/>
      <c r="H76" s="134">
        <f>ROUND(+E76+F76+G76,2)</f>
        <v>0</v>
      </c>
      <c r="I76" s="123"/>
      <c r="J76" s="135"/>
      <c r="K76" s="133">
        <f>ROUND($J76*E76,2)</f>
        <v>0</v>
      </c>
      <c r="L76" s="133">
        <f>ROUND($J76*F76,2)</f>
        <v>0</v>
      </c>
      <c r="M76" s="133">
        <f>ROUND($J76*G76,2)</f>
        <v>0</v>
      </c>
      <c r="N76" s="133">
        <f>ROUND((N13+N16+N33+N46+N53+N58+N64)*0.0887,2)</f>
        <v>0</v>
      </c>
      <c r="O76" s="81" t="str">
        <f>IFERROR(+$N76/$J$86,"")</f>
        <v/>
      </c>
      <c r="Q76" s="11"/>
      <c r="R76" s="100"/>
      <c r="S76" s="101"/>
    </row>
    <row r="77" spans="1:19" ht="30" customHeight="1" thickBot="1">
      <c r="A77" s="61"/>
      <c r="B77" s="62"/>
      <c r="C77" s="63"/>
      <c r="D77" s="62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64"/>
      <c r="P77" s="61"/>
    </row>
    <row r="78" spans="1:19" s="68" customFormat="1" ht="30" customHeight="1" thickBot="1">
      <c r="A78" s="65"/>
      <c r="B78" s="180" t="s">
        <v>119</v>
      </c>
      <c r="C78" s="181"/>
      <c r="D78" s="181"/>
      <c r="E78" s="181"/>
      <c r="F78" s="181"/>
      <c r="G78" s="181"/>
      <c r="H78" s="182"/>
      <c r="I78" s="66"/>
      <c r="J78" s="177">
        <f>ROUND(SUBTOTAL(9,N13:N73),2)</f>
        <v>0</v>
      </c>
      <c r="K78" s="178"/>
      <c r="L78" s="178"/>
      <c r="M78" s="178"/>
      <c r="N78" s="179"/>
      <c r="O78" s="67">
        <f>SUBTOTAL(9,O13:O73)</f>
        <v>0</v>
      </c>
      <c r="P78" s="65"/>
      <c r="Q78" s="137"/>
      <c r="R78" s="138"/>
    </row>
    <row r="79" spans="1:19" s="51" customFormat="1" ht="30" customHeight="1" thickBot="1">
      <c r="A79" s="69"/>
      <c r="B79" s="180" t="s">
        <v>51</v>
      </c>
      <c r="C79" s="181"/>
      <c r="D79" s="181"/>
      <c r="E79" s="181"/>
      <c r="F79" s="181"/>
      <c r="G79" s="181"/>
      <c r="H79" s="82">
        <v>0.3</v>
      </c>
      <c r="I79" s="66"/>
      <c r="J79" s="177">
        <f>ROUND(J78*H79,2)</f>
        <v>0</v>
      </c>
      <c r="K79" s="178"/>
      <c r="L79" s="178"/>
      <c r="M79" s="178"/>
      <c r="N79" s="179"/>
      <c r="O79" s="70"/>
      <c r="P79" s="69"/>
      <c r="Q79" s="52"/>
    </row>
    <row r="80" spans="1:19" s="51" customFormat="1" ht="30" customHeight="1" thickBot="1">
      <c r="A80" s="69"/>
      <c r="B80" s="197" t="s">
        <v>120</v>
      </c>
      <c r="C80" s="198"/>
      <c r="D80" s="198"/>
      <c r="E80" s="198"/>
      <c r="F80" s="198"/>
      <c r="G80" s="198"/>
      <c r="H80" s="199"/>
      <c r="I80" s="66"/>
      <c r="J80" s="200">
        <f>ROUND(J79+J78,2)</f>
        <v>0</v>
      </c>
      <c r="K80" s="201"/>
      <c r="L80" s="201"/>
      <c r="M80" s="201"/>
      <c r="N80" s="202"/>
      <c r="O80" s="71"/>
      <c r="P80" s="69"/>
      <c r="Q80" s="52"/>
    </row>
    <row r="81" spans="1:19" s="51" customFormat="1" ht="30" customHeight="1" thickBot="1">
      <c r="A81" s="69"/>
      <c r="B81" s="72"/>
      <c r="C81" s="73"/>
      <c r="D81" s="72"/>
      <c r="E81" s="139"/>
      <c r="F81" s="139"/>
      <c r="G81" s="139"/>
      <c r="H81" s="139"/>
      <c r="I81" s="136"/>
      <c r="J81" s="136"/>
      <c r="K81" s="136"/>
      <c r="L81" s="136"/>
      <c r="M81" s="136"/>
      <c r="N81" s="136"/>
      <c r="O81" s="64"/>
      <c r="P81" s="69"/>
      <c r="Q81" s="52"/>
    </row>
    <row r="82" spans="1:19" s="68" customFormat="1" ht="30" customHeight="1" thickBot="1">
      <c r="A82" s="65"/>
      <c r="B82" s="180" t="s">
        <v>121</v>
      </c>
      <c r="C82" s="195"/>
      <c r="D82" s="195"/>
      <c r="E82" s="195"/>
      <c r="F82" s="195"/>
      <c r="G82" s="195"/>
      <c r="H82" s="196"/>
      <c r="I82" s="66"/>
      <c r="J82" s="177">
        <f>ROUND(SUBTOTAL(9,N74:N76),2)</f>
        <v>0</v>
      </c>
      <c r="K82" s="178"/>
      <c r="L82" s="178"/>
      <c r="M82" s="178"/>
      <c r="N82" s="179"/>
      <c r="O82" s="67">
        <f>SUBTOTAL(9,O74:O76)</f>
        <v>0</v>
      </c>
      <c r="P82" s="65"/>
      <c r="Q82" s="137"/>
      <c r="R82" s="138"/>
    </row>
    <row r="83" spans="1:19" s="51" customFormat="1" ht="30" customHeight="1" thickBot="1">
      <c r="A83" s="69"/>
      <c r="B83" s="180" t="s">
        <v>51</v>
      </c>
      <c r="C83" s="181"/>
      <c r="D83" s="181"/>
      <c r="E83" s="181"/>
      <c r="F83" s="181"/>
      <c r="G83" s="181"/>
      <c r="H83" s="82">
        <v>0.3</v>
      </c>
      <c r="I83" s="66"/>
      <c r="J83" s="177">
        <f>ROUND(J82*H83,2)</f>
        <v>0</v>
      </c>
      <c r="K83" s="178"/>
      <c r="L83" s="178"/>
      <c r="M83" s="178"/>
      <c r="N83" s="179"/>
      <c r="O83" s="70"/>
      <c r="P83" s="69"/>
      <c r="Q83" s="52"/>
    </row>
    <row r="84" spans="1:19" s="51" customFormat="1" ht="30" customHeight="1" thickBot="1">
      <c r="A84" s="69"/>
      <c r="B84" s="197" t="s">
        <v>122</v>
      </c>
      <c r="C84" s="198"/>
      <c r="D84" s="198"/>
      <c r="E84" s="198"/>
      <c r="F84" s="198"/>
      <c r="G84" s="198"/>
      <c r="H84" s="199"/>
      <c r="I84" s="66"/>
      <c r="J84" s="200">
        <f>ROUND(J83+J82,2)</f>
        <v>0</v>
      </c>
      <c r="K84" s="201"/>
      <c r="L84" s="201"/>
      <c r="M84" s="201"/>
      <c r="N84" s="202"/>
      <c r="O84" s="71"/>
      <c r="P84" s="69"/>
      <c r="Q84" s="52"/>
    </row>
    <row r="85" spans="1:19" s="32" customFormat="1" ht="30" customHeight="1" thickBot="1">
      <c r="A85" s="74"/>
      <c r="B85" s="75"/>
      <c r="C85" s="76"/>
      <c r="D85" s="77"/>
      <c r="E85" s="140"/>
      <c r="F85" s="140"/>
      <c r="G85" s="140"/>
      <c r="H85" s="139"/>
      <c r="I85" s="136"/>
      <c r="J85" s="136"/>
      <c r="K85" s="69"/>
      <c r="L85" s="69"/>
      <c r="M85" s="136"/>
      <c r="N85" s="136"/>
      <c r="O85" s="64"/>
      <c r="P85" s="74"/>
      <c r="Q85" s="11"/>
    </row>
    <row r="86" spans="1:19" s="68" customFormat="1" ht="30" customHeight="1" thickBot="1">
      <c r="A86" s="65"/>
      <c r="B86" s="203" t="s">
        <v>123</v>
      </c>
      <c r="C86" s="204"/>
      <c r="D86" s="204"/>
      <c r="E86" s="204"/>
      <c r="F86" s="204"/>
      <c r="G86" s="204"/>
      <c r="H86" s="205"/>
      <c r="I86" s="66"/>
      <c r="J86" s="206">
        <f>ROUND(J78+J82,2)</f>
        <v>0</v>
      </c>
      <c r="K86" s="207"/>
      <c r="L86" s="207"/>
      <c r="M86" s="207"/>
      <c r="N86" s="208"/>
      <c r="O86" s="67">
        <f>O78+O82</f>
        <v>0</v>
      </c>
      <c r="P86" s="65"/>
      <c r="Q86" s="137"/>
      <c r="R86" s="138"/>
    </row>
    <row r="87" spans="1:19" s="51" customFormat="1" ht="30" customHeight="1" thickBot="1">
      <c r="A87" s="69"/>
      <c r="B87" s="203" t="s">
        <v>47</v>
      </c>
      <c r="C87" s="204"/>
      <c r="D87" s="204"/>
      <c r="E87" s="204"/>
      <c r="F87" s="204"/>
      <c r="G87" s="204"/>
      <c r="H87" s="205"/>
      <c r="I87" s="66"/>
      <c r="J87" s="200">
        <f>ROUND(J79+J83,2)</f>
        <v>0</v>
      </c>
      <c r="K87" s="201"/>
      <c r="L87" s="201"/>
      <c r="M87" s="201"/>
      <c r="N87" s="202"/>
      <c r="O87" s="70"/>
      <c r="P87" s="69"/>
      <c r="Q87" s="52"/>
    </row>
    <row r="88" spans="1:19" s="51" customFormat="1" ht="30" customHeight="1" thickBot="1">
      <c r="A88" s="69"/>
      <c r="B88" s="203" t="s">
        <v>0</v>
      </c>
      <c r="C88" s="204"/>
      <c r="D88" s="204"/>
      <c r="E88" s="204"/>
      <c r="F88" s="204"/>
      <c r="G88" s="204"/>
      <c r="H88" s="205"/>
      <c r="I88" s="66"/>
      <c r="J88" s="206">
        <f>ROUND(J87+J86,2)</f>
        <v>0</v>
      </c>
      <c r="K88" s="207"/>
      <c r="L88" s="207"/>
      <c r="M88" s="207"/>
      <c r="N88" s="208"/>
      <c r="O88" s="71"/>
      <c r="P88" s="69"/>
      <c r="Q88" s="52"/>
    </row>
    <row r="89" spans="1:19" s="32" customFormat="1">
      <c r="A89" s="74"/>
      <c r="B89" s="61"/>
      <c r="C89" s="78"/>
      <c r="D89" s="74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79"/>
      <c r="P89" s="74"/>
      <c r="Q89" s="11"/>
    </row>
    <row r="90" spans="1:19" s="32" customFormat="1">
      <c r="B90" s="1"/>
      <c r="C90" s="10"/>
      <c r="E90" s="142"/>
      <c r="F90" s="142"/>
      <c r="G90" s="142"/>
      <c r="H90" s="142"/>
      <c r="I90" s="142"/>
      <c r="J90" s="143"/>
      <c r="K90" s="144"/>
      <c r="L90" s="144"/>
      <c r="M90" s="144"/>
      <c r="N90" s="144"/>
      <c r="O90" s="80"/>
      <c r="Q90" s="11"/>
    </row>
    <row r="91" spans="1:19">
      <c r="J91" s="145"/>
      <c r="K91" s="146"/>
      <c r="L91" s="146"/>
      <c r="M91" s="146"/>
      <c r="N91" s="146"/>
    </row>
    <row r="92" spans="1:19">
      <c r="J92" s="145"/>
      <c r="K92" s="146"/>
      <c r="L92" s="146"/>
      <c r="M92" s="146"/>
      <c r="N92" s="146"/>
    </row>
    <row r="93" spans="1:19">
      <c r="J93" s="145"/>
      <c r="K93" s="146"/>
      <c r="L93" s="146"/>
      <c r="M93" s="146"/>
      <c r="N93" s="146"/>
    </row>
    <row r="94" spans="1:19" s="5" customFormat="1">
      <c r="A94" s="4"/>
      <c r="B94" s="1"/>
      <c r="C94" s="10"/>
      <c r="D94" s="4"/>
      <c r="E94" s="84"/>
      <c r="F94" s="84"/>
      <c r="G94" s="84"/>
      <c r="H94" s="84"/>
      <c r="I94" s="84"/>
      <c r="J94" s="145"/>
      <c r="K94" s="146"/>
      <c r="L94" s="146"/>
      <c r="M94" s="146"/>
      <c r="N94" s="146"/>
      <c r="P94" s="4"/>
      <c r="Q94" s="6"/>
      <c r="R94" s="4"/>
      <c r="S94" s="4"/>
    </row>
    <row r="95" spans="1:19" s="5" customFormat="1">
      <c r="A95" s="4"/>
      <c r="B95" s="1"/>
      <c r="C95" s="10"/>
      <c r="D95" s="4"/>
      <c r="E95" s="84"/>
      <c r="F95" s="84"/>
      <c r="G95" s="84"/>
      <c r="H95" s="84"/>
      <c r="I95" s="84"/>
      <c r="J95" s="145"/>
      <c r="K95" s="146"/>
      <c r="L95" s="146"/>
      <c r="M95" s="146"/>
      <c r="N95" s="146"/>
      <c r="P95" s="4"/>
      <c r="Q95" s="6"/>
      <c r="R95" s="4"/>
      <c r="S95" s="4"/>
    </row>
    <row r="96" spans="1:19" s="5" customFormat="1">
      <c r="A96" s="4"/>
      <c r="B96" s="1"/>
      <c r="C96" s="10"/>
      <c r="D96" s="4"/>
      <c r="E96" s="84"/>
      <c r="F96" s="84"/>
      <c r="G96" s="84"/>
      <c r="H96" s="84"/>
      <c r="I96" s="84"/>
      <c r="J96" s="145"/>
      <c r="K96" s="146"/>
      <c r="L96" s="146"/>
      <c r="M96" s="146"/>
      <c r="N96" s="146"/>
      <c r="P96" s="4"/>
      <c r="Q96" s="6"/>
      <c r="R96" s="4"/>
      <c r="S96" s="4"/>
    </row>
    <row r="97" spans="1:19" s="5" customFormat="1">
      <c r="A97" s="4"/>
      <c r="B97" s="1"/>
      <c r="C97" s="10"/>
      <c r="D97" s="4"/>
      <c r="E97" s="84"/>
      <c r="F97" s="84"/>
      <c r="G97" s="84"/>
      <c r="H97" s="84"/>
      <c r="I97" s="84"/>
      <c r="J97" s="209"/>
      <c r="K97" s="209"/>
      <c r="L97" s="209"/>
      <c r="M97" s="209"/>
      <c r="N97" s="209"/>
      <c r="P97" s="4"/>
      <c r="Q97" s="6"/>
      <c r="R97" s="4"/>
      <c r="S97" s="4"/>
    </row>
    <row r="98" spans="1:19" s="5" customFormat="1">
      <c r="A98" s="4"/>
      <c r="B98" s="1"/>
      <c r="C98" s="10"/>
      <c r="D98" s="4"/>
      <c r="E98" s="84"/>
      <c r="F98" s="84"/>
      <c r="G98" s="84"/>
      <c r="H98" s="84"/>
      <c r="I98" s="84"/>
      <c r="J98" s="147"/>
      <c r="K98" s="148"/>
      <c r="L98" s="148"/>
      <c r="M98" s="148"/>
      <c r="N98" s="148"/>
      <c r="P98" s="4"/>
      <c r="Q98" s="6"/>
      <c r="R98" s="4"/>
      <c r="S98" s="4"/>
    </row>
    <row r="99" spans="1:19" s="5" customFormat="1">
      <c r="A99" s="4"/>
      <c r="B99" s="1"/>
      <c r="C99" s="10"/>
      <c r="D99" s="4"/>
      <c r="E99" s="84"/>
      <c r="F99" s="84"/>
      <c r="G99" s="84"/>
      <c r="H99" s="84"/>
      <c r="I99" s="84"/>
      <c r="J99" s="147"/>
      <c r="K99" s="148"/>
      <c r="L99" s="148"/>
      <c r="M99" s="148"/>
      <c r="N99" s="148"/>
      <c r="P99" s="4"/>
      <c r="Q99" s="6"/>
      <c r="R99" s="4"/>
      <c r="S99" s="4"/>
    </row>
    <row r="100" spans="1:19" s="5" customFormat="1">
      <c r="A100" s="4"/>
      <c r="B100" s="1"/>
      <c r="C100" s="10"/>
      <c r="D100" s="4"/>
      <c r="E100" s="84"/>
      <c r="F100" s="84"/>
      <c r="G100" s="84"/>
      <c r="H100" s="84"/>
      <c r="I100" s="84"/>
      <c r="J100" s="147"/>
      <c r="K100" s="148"/>
      <c r="L100" s="148"/>
      <c r="M100" s="148"/>
      <c r="N100" s="148"/>
      <c r="P100" s="4"/>
      <c r="Q100" s="6"/>
      <c r="R100" s="4"/>
      <c r="S100" s="4"/>
    </row>
    <row r="101" spans="1:19" s="5" customFormat="1">
      <c r="A101" s="4"/>
      <c r="B101" s="1"/>
      <c r="C101" s="10"/>
      <c r="D101" s="4"/>
      <c r="E101" s="84"/>
      <c r="F101" s="84"/>
      <c r="G101" s="84"/>
      <c r="H101" s="84"/>
      <c r="I101" s="84"/>
      <c r="J101" s="145"/>
      <c r="K101" s="146"/>
      <c r="L101" s="146"/>
      <c r="M101" s="146"/>
      <c r="N101" s="146"/>
      <c r="P101" s="4"/>
      <c r="Q101" s="6"/>
      <c r="R101" s="4"/>
      <c r="S101" s="4"/>
    </row>
    <row r="102" spans="1:19" s="5" customFormat="1">
      <c r="A102" s="4"/>
      <c r="B102" s="1"/>
      <c r="C102" s="10"/>
      <c r="D102" s="4"/>
      <c r="E102" s="84"/>
      <c r="F102" s="84"/>
      <c r="G102" s="84"/>
      <c r="H102" s="84"/>
      <c r="I102" s="84"/>
      <c r="J102" s="145"/>
      <c r="K102" s="146"/>
      <c r="L102" s="146"/>
      <c r="M102" s="146"/>
      <c r="N102" s="146"/>
      <c r="P102" s="4"/>
      <c r="Q102" s="6"/>
      <c r="R102" s="4"/>
      <c r="S102" s="4"/>
    </row>
    <row r="103" spans="1:19" s="5" customFormat="1">
      <c r="A103" s="4"/>
      <c r="B103" s="1"/>
      <c r="C103" s="10"/>
      <c r="D103" s="4"/>
      <c r="E103" s="84"/>
      <c r="F103" s="84"/>
      <c r="G103" s="84"/>
      <c r="H103" s="84"/>
      <c r="I103" s="84"/>
      <c r="J103" s="145"/>
      <c r="K103" s="146"/>
      <c r="L103" s="146"/>
      <c r="M103" s="146"/>
      <c r="N103" s="146"/>
      <c r="P103" s="4"/>
      <c r="Q103" s="6"/>
      <c r="R103" s="4"/>
      <c r="S103" s="4"/>
    </row>
    <row r="104" spans="1:19" s="5" customFormat="1">
      <c r="A104" s="4"/>
      <c r="B104" s="1"/>
      <c r="C104" s="10"/>
      <c r="D104" s="4"/>
      <c r="E104" s="84"/>
      <c r="F104" s="84"/>
      <c r="G104" s="84"/>
      <c r="H104" s="84"/>
      <c r="I104" s="84"/>
      <c r="J104" s="145"/>
      <c r="K104" s="146"/>
      <c r="L104" s="146"/>
      <c r="M104" s="146"/>
      <c r="N104" s="146"/>
      <c r="P104" s="4"/>
      <c r="Q104" s="6"/>
      <c r="R104" s="4"/>
      <c r="S104" s="4"/>
    </row>
    <row r="105" spans="1:19" s="5" customFormat="1">
      <c r="A105" s="4"/>
      <c r="B105" s="1"/>
      <c r="C105" s="10"/>
      <c r="D105" s="4"/>
      <c r="E105" s="84"/>
      <c r="F105" s="84"/>
      <c r="G105" s="84"/>
      <c r="H105" s="84"/>
      <c r="I105" s="84"/>
      <c r="J105" s="145"/>
      <c r="K105" s="146"/>
      <c r="L105" s="146"/>
      <c r="M105" s="146"/>
      <c r="N105" s="146"/>
      <c r="P105" s="4"/>
      <c r="Q105" s="6"/>
      <c r="R105" s="4"/>
      <c r="S105" s="4"/>
    </row>
    <row r="106" spans="1:19" s="5" customFormat="1">
      <c r="A106" s="4"/>
      <c r="B106" s="1"/>
      <c r="C106" s="10"/>
      <c r="D106" s="4"/>
      <c r="E106" s="84"/>
      <c r="F106" s="84"/>
      <c r="G106" s="84"/>
      <c r="H106" s="84"/>
      <c r="I106" s="84"/>
      <c r="J106" s="145"/>
      <c r="K106" s="146"/>
      <c r="L106" s="146"/>
      <c r="M106" s="146"/>
      <c r="N106" s="146"/>
      <c r="P106" s="4"/>
      <c r="Q106" s="6"/>
      <c r="R106" s="4"/>
      <c r="S106" s="4"/>
    </row>
    <row r="107" spans="1:19" s="5" customFormat="1">
      <c r="A107" s="4"/>
      <c r="B107" s="1"/>
      <c r="C107" s="10"/>
      <c r="D107" s="4"/>
      <c r="E107" s="84"/>
      <c r="F107" s="84"/>
      <c r="G107" s="84"/>
      <c r="H107" s="84"/>
      <c r="I107" s="84"/>
      <c r="J107" s="145"/>
      <c r="K107" s="146"/>
      <c r="L107" s="146"/>
      <c r="M107" s="146"/>
      <c r="N107" s="146"/>
      <c r="P107" s="4"/>
      <c r="Q107" s="6"/>
      <c r="R107" s="4"/>
      <c r="S107" s="4"/>
    </row>
    <row r="108" spans="1:19" s="5" customFormat="1">
      <c r="A108" s="4"/>
      <c r="B108" s="1"/>
      <c r="C108" s="10"/>
      <c r="D108" s="4"/>
      <c r="E108" s="84"/>
      <c r="F108" s="84"/>
      <c r="G108" s="84"/>
      <c r="H108" s="84"/>
      <c r="I108" s="84"/>
      <c r="J108" s="145"/>
      <c r="K108" s="146"/>
      <c r="L108" s="146"/>
      <c r="M108" s="146"/>
      <c r="N108" s="146"/>
      <c r="P108" s="4"/>
      <c r="Q108" s="6"/>
      <c r="R108" s="4"/>
      <c r="S108" s="4"/>
    </row>
    <row r="109" spans="1:19" s="5" customFormat="1">
      <c r="A109" s="4"/>
      <c r="B109" s="1"/>
      <c r="C109" s="10"/>
      <c r="D109" s="4"/>
      <c r="E109" s="84"/>
      <c r="F109" s="84"/>
      <c r="G109" s="84"/>
      <c r="H109" s="84"/>
      <c r="I109" s="84"/>
      <c r="J109" s="145"/>
      <c r="K109" s="146"/>
      <c r="L109" s="146"/>
      <c r="M109" s="146"/>
      <c r="N109" s="146"/>
      <c r="P109" s="4"/>
      <c r="Q109" s="6"/>
      <c r="R109" s="4"/>
      <c r="S109" s="4"/>
    </row>
    <row r="110" spans="1:19" s="5" customFormat="1">
      <c r="A110" s="4"/>
      <c r="B110" s="1"/>
      <c r="C110" s="10"/>
      <c r="D110" s="4"/>
      <c r="E110" s="84"/>
      <c r="F110" s="84"/>
      <c r="G110" s="84"/>
      <c r="H110" s="84"/>
      <c r="I110" s="84"/>
      <c r="J110" s="145"/>
      <c r="K110" s="146"/>
      <c r="L110" s="146"/>
      <c r="M110" s="146"/>
      <c r="N110" s="146"/>
      <c r="P110" s="4"/>
      <c r="Q110" s="6"/>
      <c r="R110" s="4"/>
      <c r="S110" s="4"/>
    </row>
    <row r="111" spans="1:19" s="5" customFormat="1">
      <c r="A111" s="4"/>
      <c r="B111" s="1"/>
      <c r="C111" s="10"/>
      <c r="D111" s="4"/>
      <c r="E111" s="84"/>
      <c r="F111" s="84"/>
      <c r="G111" s="84"/>
      <c r="H111" s="84"/>
      <c r="I111" s="84"/>
      <c r="J111" s="145"/>
      <c r="K111" s="146"/>
      <c r="L111" s="146"/>
      <c r="M111" s="146"/>
      <c r="N111" s="146"/>
      <c r="P111" s="4"/>
      <c r="Q111" s="6"/>
      <c r="R111" s="4"/>
      <c r="S111" s="4"/>
    </row>
    <row r="112" spans="1:19" s="5" customFormat="1">
      <c r="A112" s="4"/>
      <c r="B112" s="1"/>
      <c r="C112" s="10"/>
      <c r="D112" s="4"/>
      <c r="E112" s="84"/>
      <c r="F112" s="84"/>
      <c r="G112" s="84"/>
      <c r="H112" s="84"/>
      <c r="I112" s="84"/>
      <c r="J112" s="145"/>
      <c r="K112" s="146"/>
      <c r="L112" s="146"/>
      <c r="M112" s="146"/>
      <c r="N112" s="146"/>
      <c r="P112" s="4"/>
      <c r="Q112" s="6"/>
      <c r="R112" s="4"/>
      <c r="S112" s="4"/>
    </row>
    <row r="113" spans="1:19" s="5" customFormat="1">
      <c r="A113" s="4"/>
      <c r="B113" s="1"/>
      <c r="C113" s="10"/>
      <c r="D113" s="4"/>
      <c r="E113" s="84"/>
      <c r="F113" s="84"/>
      <c r="G113" s="84"/>
      <c r="H113" s="84"/>
      <c r="I113" s="84"/>
      <c r="J113" s="145"/>
      <c r="K113" s="146"/>
      <c r="L113" s="146"/>
      <c r="M113" s="146"/>
      <c r="N113" s="146"/>
      <c r="P113" s="4"/>
      <c r="Q113" s="6"/>
      <c r="R113" s="4"/>
      <c r="S113" s="4"/>
    </row>
    <row r="114" spans="1:19" s="5" customFormat="1">
      <c r="A114" s="4"/>
      <c r="B114" s="1"/>
      <c r="C114" s="10"/>
      <c r="D114" s="4"/>
      <c r="E114" s="84"/>
      <c r="F114" s="84"/>
      <c r="G114" s="84"/>
      <c r="H114" s="84"/>
      <c r="I114" s="84"/>
      <c r="J114" s="145"/>
      <c r="K114" s="146"/>
      <c r="L114" s="146"/>
      <c r="M114" s="146"/>
      <c r="N114" s="146"/>
      <c r="P114" s="4"/>
      <c r="Q114" s="6"/>
      <c r="R114" s="4"/>
      <c r="S114" s="4"/>
    </row>
    <row r="115" spans="1:19" s="5" customFormat="1">
      <c r="A115" s="4"/>
      <c r="B115" s="1"/>
      <c r="C115" s="10"/>
      <c r="D115" s="4"/>
      <c r="E115" s="84"/>
      <c r="F115" s="84"/>
      <c r="G115" s="84"/>
      <c r="H115" s="84"/>
      <c r="I115" s="84"/>
      <c r="J115" s="145"/>
      <c r="K115" s="146"/>
      <c r="L115" s="146"/>
      <c r="M115" s="146"/>
      <c r="N115" s="146"/>
      <c r="P115" s="4"/>
      <c r="Q115" s="6"/>
      <c r="R115" s="4"/>
      <c r="S115" s="4"/>
    </row>
    <row r="116" spans="1:19" s="5" customFormat="1">
      <c r="A116" s="4"/>
      <c r="B116" s="1"/>
      <c r="C116" s="10"/>
      <c r="D116" s="4"/>
      <c r="E116" s="84"/>
      <c r="F116" s="84"/>
      <c r="G116" s="84"/>
      <c r="H116" s="84"/>
      <c r="I116" s="84"/>
      <c r="J116" s="145"/>
      <c r="K116" s="146"/>
      <c r="L116" s="146"/>
      <c r="M116" s="146"/>
      <c r="N116" s="146"/>
      <c r="P116" s="4"/>
      <c r="Q116" s="6"/>
      <c r="R116" s="4"/>
      <c r="S116" s="4"/>
    </row>
    <row r="117" spans="1:19" s="5" customFormat="1">
      <c r="A117" s="4"/>
      <c r="B117" s="1"/>
      <c r="C117" s="10"/>
      <c r="D117" s="4"/>
      <c r="E117" s="84"/>
      <c r="F117" s="84"/>
      <c r="G117" s="84"/>
      <c r="H117" s="84"/>
      <c r="I117" s="84"/>
      <c r="J117" s="145"/>
      <c r="K117" s="4"/>
      <c r="L117" s="4"/>
      <c r="M117" s="4"/>
      <c r="N117" s="4"/>
      <c r="P117" s="4"/>
      <c r="Q117" s="6"/>
      <c r="R117" s="4"/>
      <c r="S117" s="4"/>
    </row>
    <row r="118" spans="1:19" s="5" customFormat="1">
      <c r="A118" s="4"/>
      <c r="B118" s="1"/>
      <c r="C118" s="10"/>
      <c r="D118" s="4"/>
      <c r="E118" s="84"/>
      <c r="F118" s="84"/>
      <c r="G118" s="84"/>
      <c r="H118" s="84"/>
      <c r="I118" s="84"/>
      <c r="J118" s="145"/>
      <c r="K118" s="4"/>
      <c r="L118" s="4"/>
      <c r="M118" s="4"/>
      <c r="N118" s="4"/>
      <c r="P118" s="4"/>
      <c r="Q118" s="6"/>
      <c r="R118" s="4"/>
      <c r="S118" s="4"/>
    </row>
    <row r="119" spans="1:19" s="5" customFormat="1">
      <c r="A119" s="4"/>
      <c r="B119" s="1"/>
      <c r="C119" s="10"/>
      <c r="D119" s="4"/>
      <c r="E119" s="84"/>
      <c r="F119" s="84"/>
      <c r="G119" s="84"/>
      <c r="H119" s="84"/>
      <c r="I119" s="84"/>
      <c r="J119" s="145"/>
      <c r="K119" s="4"/>
      <c r="L119" s="4"/>
      <c r="M119" s="4"/>
      <c r="N119" s="4"/>
      <c r="P119" s="4"/>
      <c r="Q119" s="6"/>
      <c r="R119" s="4"/>
      <c r="S119" s="4"/>
    </row>
    <row r="120" spans="1:19" s="5" customFormat="1">
      <c r="A120" s="4"/>
      <c r="B120" s="1"/>
      <c r="C120" s="10"/>
      <c r="D120" s="4"/>
      <c r="E120" s="84"/>
      <c r="F120" s="84"/>
      <c r="G120" s="84"/>
      <c r="H120" s="84"/>
      <c r="I120" s="84"/>
      <c r="J120" s="145"/>
      <c r="K120" s="4"/>
      <c r="L120" s="4"/>
      <c r="M120" s="4"/>
      <c r="N120" s="4"/>
      <c r="P120" s="4"/>
      <c r="Q120" s="6"/>
      <c r="R120" s="4"/>
      <c r="S120" s="4"/>
    </row>
    <row r="121" spans="1:19" s="5" customFormat="1">
      <c r="A121" s="4"/>
      <c r="B121" s="1"/>
      <c r="C121" s="10"/>
      <c r="D121" s="4"/>
      <c r="E121" s="84"/>
      <c r="F121" s="84"/>
      <c r="G121" s="84"/>
      <c r="H121" s="84"/>
      <c r="I121" s="84"/>
      <c r="J121" s="145"/>
      <c r="K121" s="4"/>
      <c r="L121" s="4"/>
      <c r="M121" s="4"/>
      <c r="N121" s="4"/>
      <c r="P121" s="4"/>
      <c r="Q121" s="6"/>
      <c r="R121" s="4"/>
      <c r="S121" s="4"/>
    </row>
    <row r="122" spans="1:19" s="5" customFormat="1">
      <c r="A122" s="4"/>
      <c r="B122" s="1"/>
      <c r="C122" s="10"/>
      <c r="D122" s="4"/>
      <c r="E122" s="84"/>
      <c r="F122" s="84"/>
      <c r="G122" s="84"/>
      <c r="H122" s="84"/>
      <c r="I122" s="84"/>
      <c r="J122" s="145"/>
      <c r="K122" s="4"/>
      <c r="L122" s="4"/>
      <c r="M122" s="4"/>
      <c r="N122" s="4"/>
      <c r="P122" s="4"/>
      <c r="Q122" s="6"/>
      <c r="R122" s="4"/>
      <c r="S122" s="4"/>
    </row>
    <row r="123" spans="1:19" s="5" customFormat="1">
      <c r="A123" s="4"/>
      <c r="B123" s="1"/>
      <c r="C123" s="10"/>
      <c r="D123" s="4"/>
      <c r="E123" s="84"/>
      <c r="F123" s="84"/>
      <c r="G123" s="84"/>
      <c r="H123" s="84"/>
      <c r="I123" s="84"/>
      <c r="J123" s="145"/>
      <c r="K123" s="4"/>
      <c r="L123" s="4"/>
      <c r="M123" s="4"/>
      <c r="N123" s="4"/>
      <c r="P123" s="4"/>
      <c r="Q123" s="6"/>
      <c r="R123" s="4"/>
      <c r="S123" s="4"/>
    </row>
    <row r="124" spans="1:19" s="5" customFormat="1">
      <c r="A124" s="4"/>
      <c r="B124" s="1"/>
      <c r="C124" s="10"/>
      <c r="D124" s="4"/>
      <c r="E124" s="84"/>
      <c r="F124" s="84"/>
      <c r="G124" s="84"/>
      <c r="H124" s="84"/>
      <c r="I124" s="84"/>
      <c r="J124" s="145"/>
      <c r="K124" s="4"/>
      <c r="L124" s="4"/>
      <c r="M124" s="4"/>
      <c r="N124" s="4"/>
      <c r="P124" s="4"/>
      <c r="Q124" s="6"/>
      <c r="R124" s="4"/>
      <c r="S124" s="4"/>
    </row>
    <row r="125" spans="1:19" s="5" customFormat="1">
      <c r="A125" s="4"/>
      <c r="B125" s="1"/>
      <c r="C125" s="10"/>
      <c r="D125" s="4"/>
      <c r="E125" s="84"/>
      <c r="F125" s="84"/>
      <c r="G125" s="84"/>
      <c r="H125" s="84"/>
      <c r="I125" s="84"/>
      <c r="J125" s="145"/>
      <c r="K125" s="4"/>
      <c r="L125" s="4"/>
      <c r="M125" s="4"/>
      <c r="N125" s="4"/>
      <c r="P125" s="4"/>
      <c r="Q125" s="6"/>
      <c r="R125" s="4"/>
      <c r="S125" s="4"/>
    </row>
    <row r="126" spans="1:19">
      <c r="J126" s="145"/>
    </row>
    <row r="127" spans="1:19">
      <c r="J127" s="145"/>
    </row>
    <row r="128" spans="1:19">
      <c r="J128" s="145"/>
    </row>
    <row r="129" spans="10:10">
      <c r="J129" s="145"/>
    </row>
    <row r="130" spans="10:10">
      <c r="J130" s="145"/>
    </row>
    <row r="131" spans="10:10">
      <c r="J131" s="145"/>
    </row>
    <row r="132" spans="10:10">
      <c r="J132" s="145"/>
    </row>
    <row r="133" spans="10:10">
      <c r="J133" s="145"/>
    </row>
    <row r="134" spans="10:10">
      <c r="J134" s="145"/>
    </row>
    <row r="135" spans="10:10">
      <c r="J135" s="145"/>
    </row>
    <row r="136" spans="10:10">
      <c r="J136" s="145"/>
    </row>
    <row r="137" spans="10:10">
      <c r="J137" s="145"/>
    </row>
    <row r="138" spans="10:10">
      <c r="J138" s="145"/>
    </row>
    <row r="139" spans="10:10">
      <c r="J139" s="145"/>
    </row>
    <row r="140" spans="10:10">
      <c r="J140" s="145"/>
    </row>
    <row r="141" spans="10:10">
      <c r="J141" s="145"/>
    </row>
    <row r="142" spans="10:10">
      <c r="J142" s="145"/>
    </row>
    <row r="143" spans="10:10">
      <c r="J143" s="145"/>
    </row>
    <row r="144" spans="10:10">
      <c r="J144" s="145"/>
    </row>
    <row r="145" spans="10:10">
      <c r="J145" s="145"/>
    </row>
    <row r="146" spans="10:10">
      <c r="J146" s="145"/>
    </row>
    <row r="147" spans="10:10">
      <c r="J147" s="145"/>
    </row>
    <row r="148" spans="10:10">
      <c r="J148" s="145"/>
    </row>
    <row r="149" spans="10:10">
      <c r="J149" s="145"/>
    </row>
    <row r="150" spans="10:10">
      <c r="J150" s="145"/>
    </row>
    <row r="151" spans="10:10">
      <c r="J151" s="145"/>
    </row>
    <row r="152" spans="10:10">
      <c r="J152" s="145"/>
    </row>
    <row r="153" spans="10:10">
      <c r="J153" s="145"/>
    </row>
    <row r="154" spans="10:10">
      <c r="J154" s="145"/>
    </row>
    <row r="155" spans="10:10">
      <c r="J155" s="145"/>
    </row>
    <row r="156" spans="10:10">
      <c r="J156" s="145"/>
    </row>
    <row r="157" spans="10:10">
      <c r="J157" s="145"/>
    </row>
    <row r="158" spans="10:10">
      <c r="J158" s="145"/>
    </row>
    <row r="159" spans="10:10">
      <c r="J159" s="145"/>
    </row>
    <row r="160" spans="10:10">
      <c r="J160" s="145"/>
    </row>
    <row r="161" spans="10:10">
      <c r="J161" s="145"/>
    </row>
    <row r="162" spans="10:10">
      <c r="J162" s="145"/>
    </row>
    <row r="163" spans="10:10">
      <c r="J163" s="145"/>
    </row>
    <row r="164" spans="10:10">
      <c r="J164" s="145"/>
    </row>
    <row r="165" spans="10:10">
      <c r="J165" s="145"/>
    </row>
    <row r="166" spans="10:10">
      <c r="J166" s="145"/>
    </row>
    <row r="167" spans="10:10">
      <c r="J167" s="145"/>
    </row>
    <row r="168" spans="10:10">
      <c r="J168" s="145"/>
    </row>
    <row r="169" spans="10:10">
      <c r="J169" s="145"/>
    </row>
    <row r="170" spans="10:10">
      <c r="J170" s="145"/>
    </row>
    <row r="171" spans="10:10">
      <c r="J171" s="145"/>
    </row>
    <row r="172" spans="10:10">
      <c r="J172" s="145"/>
    </row>
    <row r="173" spans="10:10">
      <c r="J173" s="145"/>
    </row>
    <row r="174" spans="10:10">
      <c r="J174" s="145"/>
    </row>
    <row r="175" spans="10:10">
      <c r="J175" s="145"/>
    </row>
    <row r="176" spans="10:10">
      <c r="J176" s="145"/>
    </row>
    <row r="177" spans="10:10">
      <c r="J177" s="145"/>
    </row>
    <row r="178" spans="10:10">
      <c r="J178" s="145"/>
    </row>
    <row r="179" spans="10:10">
      <c r="J179" s="145"/>
    </row>
    <row r="180" spans="10:10">
      <c r="J180" s="145"/>
    </row>
    <row r="181" spans="10:10">
      <c r="J181" s="145"/>
    </row>
    <row r="182" spans="10:10">
      <c r="J182" s="145"/>
    </row>
    <row r="183" spans="10:10">
      <c r="J183" s="145"/>
    </row>
    <row r="184" spans="10:10">
      <c r="J184" s="145"/>
    </row>
    <row r="185" spans="10:10">
      <c r="J185" s="145"/>
    </row>
    <row r="186" spans="10:10">
      <c r="J186" s="145"/>
    </row>
    <row r="187" spans="10:10">
      <c r="J187" s="145"/>
    </row>
    <row r="188" spans="10:10">
      <c r="J188" s="145"/>
    </row>
    <row r="189" spans="10:10">
      <c r="J189" s="145"/>
    </row>
    <row r="190" spans="10:10">
      <c r="J190" s="145"/>
    </row>
    <row r="191" spans="10:10">
      <c r="J191" s="145"/>
    </row>
    <row r="192" spans="10:10">
      <c r="J192" s="145"/>
    </row>
    <row r="193" spans="10:10">
      <c r="J193" s="145"/>
    </row>
    <row r="194" spans="10:10">
      <c r="J194" s="145"/>
    </row>
    <row r="195" spans="10:10">
      <c r="J195" s="145"/>
    </row>
    <row r="196" spans="10:10">
      <c r="J196" s="145"/>
    </row>
    <row r="197" spans="10:10">
      <c r="J197" s="145"/>
    </row>
    <row r="198" spans="10:10">
      <c r="J198" s="145"/>
    </row>
    <row r="199" spans="10:10">
      <c r="J199" s="145"/>
    </row>
    <row r="200" spans="10:10">
      <c r="J200" s="145"/>
    </row>
    <row r="201" spans="10:10">
      <c r="J201" s="145"/>
    </row>
    <row r="202" spans="10:10">
      <c r="J202" s="145"/>
    </row>
    <row r="203" spans="10:10">
      <c r="J203" s="145"/>
    </row>
    <row r="204" spans="10:10">
      <c r="J204" s="145"/>
    </row>
    <row r="205" spans="10:10">
      <c r="J205" s="145"/>
    </row>
    <row r="206" spans="10:10">
      <c r="J206" s="145"/>
    </row>
    <row r="207" spans="10:10">
      <c r="J207" s="145"/>
    </row>
    <row r="208" spans="10:10">
      <c r="J208" s="145"/>
    </row>
    <row r="209" spans="10:10">
      <c r="J209" s="145"/>
    </row>
    <row r="210" spans="10:10">
      <c r="J210" s="145"/>
    </row>
    <row r="211" spans="10:10">
      <c r="J211" s="145"/>
    </row>
    <row r="212" spans="10:10">
      <c r="J212" s="145"/>
    </row>
    <row r="213" spans="10:10">
      <c r="J213" s="145"/>
    </row>
    <row r="214" spans="10:10">
      <c r="J214" s="145"/>
    </row>
    <row r="215" spans="10:10">
      <c r="J215" s="145"/>
    </row>
    <row r="216" spans="10:10">
      <c r="J216" s="145"/>
    </row>
    <row r="217" spans="10:10">
      <c r="J217" s="145"/>
    </row>
    <row r="218" spans="10:10">
      <c r="J218" s="145"/>
    </row>
    <row r="219" spans="10:10">
      <c r="J219" s="145"/>
    </row>
    <row r="220" spans="10:10">
      <c r="J220" s="145"/>
    </row>
    <row r="221" spans="10:10">
      <c r="J221" s="145"/>
    </row>
    <row r="222" spans="10:10">
      <c r="J222" s="145"/>
    </row>
    <row r="223" spans="10:10">
      <c r="J223" s="145"/>
    </row>
    <row r="224" spans="10:10">
      <c r="J224" s="145"/>
    </row>
    <row r="225" spans="10:10">
      <c r="J225" s="145"/>
    </row>
    <row r="226" spans="10:10">
      <c r="J226" s="145"/>
    </row>
    <row r="227" spans="10:10">
      <c r="J227" s="145"/>
    </row>
    <row r="228" spans="10:10">
      <c r="J228" s="145"/>
    </row>
    <row r="229" spans="10:10">
      <c r="J229" s="145"/>
    </row>
    <row r="230" spans="10:10">
      <c r="J230" s="145"/>
    </row>
    <row r="231" spans="10:10">
      <c r="J231" s="145"/>
    </row>
    <row r="232" spans="10:10">
      <c r="J232" s="145"/>
    </row>
    <row r="233" spans="10:10">
      <c r="J233" s="145"/>
    </row>
    <row r="234" spans="10:10">
      <c r="J234" s="145"/>
    </row>
    <row r="235" spans="10:10">
      <c r="J235" s="145"/>
    </row>
    <row r="236" spans="10:10">
      <c r="J236" s="145"/>
    </row>
    <row r="237" spans="10:10">
      <c r="J237" s="145"/>
    </row>
    <row r="238" spans="10:10">
      <c r="J238" s="145"/>
    </row>
    <row r="239" spans="10:10">
      <c r="J239" s="145"/>
    </row>
    <row r="240" spans="10:10">
      <c r="J240" s="145"/>
    </row>
    <row r="241" spans="10:10">
      <c r="J241" s="145"/>
    </row>
    <row r="242" spans="10:10">
      <c r="J242" s="145"/>
    </row>
  </sheetData>
  <sheetProtection password="DE59" sheet="1" objects="1" scenarios="1" selectLockedCells="1"/>
  <mergeCells count="29">
    <mergeCell ref="J88:N88"/>
    <mergeCell ref="J97:N97"/>
    <mergeCell ref="B88:H88"/>
    <mergeCell ref="B87:H87"/>
    <mergeCell ref="J87:N87"/>
    <mergeCell ref="B86:H86"/>
    <mergeCell ref="J86:N86"/>
    <mergeCell ref="J83:N83"/>
    <mergeCell ref="B84:H84"/>
    <mergeCell ref="B83:G83"/>
    <mergeCell ref="J84:N84"/>
    <mergeCell ref="B82:H82"/>
    <mergeCell ref="J82:N82"/>
    <mergeCell ref="B79:G79"/>
    <mergeCell ref="J79:N79"/>
    <mergeCell ref="B80:H80"/>
    <mergeCell ref="J80:N80"/>
    <mergeCell ref="J78:N78"/>
    <mergeCell ref="B78:H78"/>
    <mergeCell ref="E10:H10"/>
    <mergeCell ref="B4:O4"/>
    <mergeCell ref="B5:O5"/>
    <mergeCell ref="B6:O6"/>
    <mergeCell ref="B7:O7"/>
    <mergeCell ref="B8:O8"/>
    <mergeCell ref="B10:B11"/>
    <mergeCell ref="C10:C11"/>
    <mergeCell ref="D10:D11"/>
    <mergeCell ref="J10:O10"/>
  </mergeCells>
  <dataValidations count="1">
    <dataValidation type="decimal" allowBlank="1" showInputMessage="1" showErrorMessage="1" errorTitle="BDI" error="O valor deverá estar contido entre 0,00% e 30,00%." promptTitle="BDI" prompt="O valor deverá estar contido entre 0,00% e 30,00%." sqref="H79 H83">
      <formula1>0</formula1>
      <formula2>0.3</formula2>
    </dataValidation>
  </dataValidations>
  <printOptions horizontalCentered="1"/>
  <pageMargins left="0.19685039370078741" right="0.19685039370078741" top="0.51181102362204722" bottom="0.59055118110236227" header="0.31496062992125984" footer="0.19685039370078741"/>
  <pageSetup paperSize="9" scale="36" fitToHeight="17" orientation="landscape" r:id="rId1"/>
  <headerFooter>
    <oddFooter>Página &amp;P de &amp;N</oddFooter>
  </headerFooter>
  <rowBreaks count="1" manualBreakCount="1">
    <brk id="73" max="15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1</xdr:col>
                <xdr:colOff>276225</xdr:colOff>
                <xdr:row>9</xdr:row>
                <xdr:rowOff>390525</xdr:rowOff>
              </from>
              <to>
                <xdr:col>2</xdr:col>
                <xdr:colOff>1657350</xdr:colOff>
                <xdr:row>9</xdr:row>
                <xdr:rowOff>390525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Modelo Planilha</vt:lpstr>
      <vt:lpstr>'Modelo Planilha'!Area_de_impressao</vt:lpstr>
      <vt:lpstr>'Modelo Planilha'!Titulos_de_impressao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Rina</dc:creator>
  <cp:lastModifiedBy>Cintia Maria Heckmann</cp:lastModifiedBy>
  <cp:lastPrinted>2019-10-18T11:05:19Z</cp:lastPrinted>
  <dcterms:created xsi:type="dcterms:W3CDTF">2010-08-25T14:00:24Z</dcterms:created>
  <dcterms:modified xsi:type="dcterms:W3CDTF">2019-10-18T11:05:21Z</dcterms:modified>
</cp:coreProperties>
</file>