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00" windowWidth="12930" windowHeight="8115" activeTab="0"/>
  </bookViews>
  <sheets>
    <sheet name="ANÁLISE DA PROPOSTA TÉCNICA" sheetId="1" r:id="rId1"/>
    <sheet name="MEMORIAL DE CÁLCULO " sheetId="2" r:id="rId2"/>
    <sheet name="Plan3" sheetId="3" state="hidden" r:id="rId3"/>
  </sheets>
  <definedNames/>
  <calcPr fullCalcOnLoad="1"/>
</workbook>
</file>

<file path=xl/sharedStrings.xml><?xml version="1.0" encoding="utf-8"?>
<sst xmlns="http://schemas.openxmlformats.org/spreadsheetml/2006/main" count="286" uniqueCount="176">
  <si>
    <t>MINISTÉRIO DA EDUCAÇÃO</t>
  </si>
  <si>
    <t>FUNDAÇÃO UNIVERSIDADE FEDERAL DO ABC</t>
  </si>
  <si>
    <t>PRÓ-REITORIA DE ADMINISTRAÇÃO</t>
  </si>
  <si>
    <t>COMISSÃO ESPECIAL DE LICITAÇÃO</t>
  </si>
  <si>
    <t xml:space="preserve">OBJETO: </t>
  </si>
  <si>
    <t>3.1.1. APRESENTOU CERTIDÃO DE REGISTRO DE PESSOA FÍSICA EMITIDA PELO CREA/CAU?</t>
  </si>
  <si>
    <t>3.2.1.APRESENTOU CERTIDÃO DE REGISTRO DE PESSOA FÍSICA EMITIDA PELO CREA?</t>
  </si>
  <si>
    <t>3.3.1.APRESENTOU CERTIDÃO DE REGISTRO DE PESSOA FÍSICA EMITIDA PELO CREA?</t>
  </si>
  <si>
    <t>SUBITEM 6.4 DO EDITAL: "O CONJUNTO DA PROPOSTA TÉCNICA DEVERÁ CONTER TODOS OS ELEMENTOS A SEGUIR RELACIONADOS:" - TABELA ABAIXO:</t>
  </si>
  <si>
    <t>LICITANTES</t>
  </si>
  <si>
    <t>5. APRESENTOU DECLARAÇÃO ASSINADA PELO PROFISSIONAL A SER INDICADO COMO RESPONSÁ-</t>
  </si>
  <si>
    <t>VEL TÉCNICO, COMPROMETENDO-SE QUE, CASO A EMPRESA VENHA SAGRAR-SE VENCEDORA DO</t>
  </si>
  <si>
    <t>E FORMAÇÃO PROFISSIONAL DOS INTEGRANTES DA EQUIPE TÉCNICA, DEFININDO ATRIBUIÇÕES</t>
  </si>
  <si>
    <t>ÇÃO DOS SERVIÇOS, INCLUINDO SOFTWARES E SISTEMA SDE BANCOS DE DADOS PARA ELABORA-</t>
  </si>
  <si>
    <t>ÇÃO DE ORÇAMENTOS, BEM COMO EQUIPAMENTOS DE INFORMÁTICA E RECURSO DE COMUNICA-</t>
  </si>
  <si>
    <t>SUBITEM 6.3 DO EDITAL: " A AUSÊNCIA DE QUALQUER DOCUMENTO DA PROPOSTA TÉCNICA ACARRETARÁ A EXCLUSÃO SUMÁRIA DA LICITANTE DO CERTAME".</t>
  </si>
  <si>
    <t>RESULTADO DA ANÁLISE DA PROPOSTA TÉCNICA</t>
  </si>
  <si>
    <t>Nº CERTIDÃO</t>
  </si>
  <si>
    <t>PROFISSIONAL</t>
  </si>
  <si>
    <t>PONTUAÇÃO</t>
  </si>
  <si>
    <t>ÁREA (M2)</t>
  </si>
  <si>
    <t>PONTUAÇÃO TOTAL ACUMULADA</t>
  </si>
  <si>
    <t>(NCT) NOTA DE CAPACITAÇÃO TÉCNICA</t>
  </si>
  <si>
    <t>(NT) NOTA TÉCNICA</t>
  </si>
  <si>
    <t>NOTA MÁXIMA</t>
  </si>
  <si>
    <t>PROPOSTA TÉCNICA- ITEM 6 DO EDITAL RDC ELETRÔNICO 01/2018</t>
  </si>
  <si>
    <t>Processo nº 23006.001492/2018-33</t>
  </si>
  <si>
    <r>
      <t xml:space="preserve">Contratação de empresa especializada para prestação de </t>
    </r>
    <r>
      <rPr>
        <b/>
        <sz val="10.5"/>
        <color indexed="8"/>
        <rFont val="Arial"/>
        <family val="2"/>
      </rPr>
      <t>SERVIÇOS PRELIMINARES, ELABORAÇÃO DE PROJETO BÁSICO E PROJETO EXECUTIVO</t>
    </r>
    <r>
      <rPr>
        <sz val="10.5"/>
        <color indexed="8"/>
        <rFont val="Arial"/>
        <family val="2"/>
      </rPr>
      <t>, com a obrigação de transferência dos direitos autorais patrimoniais a eles relativos, necessários à</t>
    </r>
    <r>
      <rPr>
        <b/>
        <sz val="10.5"/>
        <color indexed="8"/>
        <rFont val="Arial"/>
        <family val="2"/>
      </rPr>
      <t xml:space="preserve"> ADEQUAÇÃO DA ACESSIBILIDADE DAS EDIFICAÇÕES, MOBILIÁRIO, ESPAÇOS E EQUIPAMENTOS </t>
    </r>
    <r>
      <rPr>
        <sz val="10.5"/>
        <color indexed="8"/>
        <rFont val="Arial"/>
        <family val="2"/>
      </rPr>
      <t>do Campus Santo André</t>
    </r>
  </si>
  <si>
    <t>3.1. PROJETOS DE ARQUITETURA E CONSTRUÇÃO CIVIL - CREA/ CAU - ITEM 6.4.2.5</t>
  </si>
  <si>
    <t>3.2. PROJETOS DE INSTALAÇÕES HIDRÁULICAS - CREA - ITEM 6.4.2.5</t>
  </si>
  <si>
    <t>3. 3. PROJETO DE INSTALAÇÕES ELÉTRICAS- CREA - ITEM 6.4.2.5</t>
  </si>
  <si>
    <t xml:space="preserve">PONSABILIDADE TÉCNICA (ANEXO VII), ASSINADO POR TODOS OS RESPONSÁVEIS POR CADA ÁREA, </t>
  </si>
  <si>
    <t>QUE ACEITA PARTICIPAR DA EQUIPE TÉCNICA E QUE SERÁ O RESPONSÁVEL TÉCNICO PLEO PROJETO</t>
  </si>
  <si>
    <t>DE SUA ESPECIALIDADE - ITEM 6.4.2</t>
  </si>
  <si>
    <t>A1 - RESPONSÁVEL TÉCNICO POR PROJETOS DE ARQUITETURA E CONSTRUÇÃO CIVIL</t>
  </si>
  <si>
    <t>APRESENTOU CERTIDÃO DE REGISTRO DE PESSOA FÍSICA EMITIDA PELO CREA? - ITEM 6.4.3</t>
  </si>
  <si>
    <t>A3 - RESPONSÁVEL TÉCNICO POR PROJETOS EM INSTALAÇÕES ELÉRICAS</t>
  </si>
  <si>
    <t>A2 - RESPONSÁVEL TÉCNICO POR PROJETOS EM INSTALAÇÕES HIDRÁULICAS</t>
  </si>
  <si>
    <t>4. APRESENTOU COMPROVAÇÃO DE VÍNCULO DO CORRDENADOR? QUAL? - ITEM 6.4.4</t>
  </si>
  <si>
    <t>CERTAME, RESPONDERÁ COMO RESPONSÁVEL TÉCNICO DO CONTRATO - ITEM 6.4.4, ALÍNEA "G"</t>
  </si>
  <si>
    <t>FÍSICO DESCRITIVO DA EXECUÇÃO DO CONTRATO (ANEXO III) - ALINEA "A"</t>
  </si>
  <si>
    <t>E RESPONSABILIDADES - ALINEA "B"</t>
  </si>
  <si>
    <t>ÇÃO - ALINEA "C"</t>
  </si>
  <si>
    <t>(NMT) NOTA DE METODOLOGIA DE TRABALHO (ITENS 10.4.1 E 10.4.2)</t>
  </si>
  <si>
    <t>2. CERTIDÃO DE REGISTRO DE PESSOA JURÍDICA NO CREA OU CAU - ITEM 6.4.1</t>
  </si>
  <si>
    <t>3. INDICAÇÃO NOMINAL DA EQUIPE TÉCNICA E DECLARAÇÃO  DE ACEITABILIDADE DE RES-</t>
  </si>
  <si>
    <t>ECR</t>
  </si>
  <si>
    <t>Effect</t>
  </si>
  <si>
    <t>Esprit</t>
  </si>
  <si>
    <t xml:space="preserve">Liderança </t>
  </si>
  <si>
    <t>Officeplan</t>
  </si>
  <si>
    <t>Pan</t>
  </si>
  <si>
    <t>CAU PJ 39360-6    (FL. 3)
CREA MG 077063  (FLS.6-9)</t>
  </si>
  <si>
    <t>ARQ. PAMELA ROBERTA RODRIGUES FLORIANO / CAU: A136949-0</t>
  </si>
  <si>
    <t>SIM, VALIDADE: 22/12/2018 (FL.5)</t>
  </si>
  <si>
    <t xml:space="preserve">ENG. THIAGO AUGUSTO SILVA RIBEIRO / CREA: MG-103711/D </t>
  </si>
  <si>
    <t>SIM, VALIDADE: 31/03/2019 (FL.10)</t>
  </si>
  <si>
    <t>ENG. ARCEU SANTOS CORDEIRO DE CAMPOS / CREA: MG-205345/D</t>
  </si>
  <si>
    <t>SIM, VALIDADE: 31/03/2019 (FL.11)</t>
  </si>
  <si>
    <t>ATENDIDO PLENAMENTE AO QUE É SOLICITADO NO EDITAL 
(FLS.  12 - 13)</t>
  </si>
  <si>
    <t>NÃO</t>
  </si>
  <si>
    <t>ATENDIDO PLENAMENTE AO QUE É SOLICITADO NO EDITAL 
 ( FL. 14)</t>
  </si>
  <si>
    <t>ATENDIDO PLENAMENTE AO QUE É SOLICITADO NO EDITAL 
 ( FL. 15)</t>
  </si>
  <si>
    <t>OK</t>
  </si>
  <si>
    <t>ARQ. PAMELA ROBERTA RODRIGUES FLORIANO</t>
  </si>
  <si>
    <t>DESCLASSIFICADA</t>
  </si>
  <si>
    <t>CAU/PR- 474264/2018 - val.:30/11/18 (fl. 02/58)</t>
  </si>
  <si>
    <t>ATENDIDO PLENAMENTE AO QUE É SOLICITADO NO EDITAL 
(fl. 03/58)</t>
  </si>
  <si>
    <t>ARQ. CARLOS EDUARDO DA SILVA BITTENCOURT</t>
  </si>
  <si>
    <t>ARQ. JOSÉ RODRIGO SILVA DE CARVALHO</t>
  </si>
  <si>
    <t>CAU A-78101-2; SIM, VAL.:30/11/18 (fl. 04/58)</t>
  </si>
  <si>
    <t>CAU A-78100-2; SIM, VAL.:30/11/18 (fl. 05/58)</t>
  </si>
  <si>
    <t>RUBENS ZENI- CREA Nº 18.197/D-PR- ENGENHEIRO CIVIL</t>
  </si>
  <si>
    <t xml:space="preserve">SIM, VAL.: 05/03/18 (fls. 06/58 e 07/58) </t>
  </si>
  <si>
    <t>SIM, VAL. 05/03/2018 (fls. 08/58 e 09/58)</t>
  </si>
  <si>
    <t>DAGOBERTO BOSTELMANN-CREA Nº 18197/D-PR- ENG. ELETRICISTA</t>
  </si>
  <si>
    <t>OK- CONTRATO SOCIAL (fls. 12/58 a 16/58)</t>
  </si>
  <si>
    <t>SIM. (FLS. 10/58, 11/58, 17/58 E 18/58)</t>
  </si>
  <si>
    <t>6. COMPROVAÇÃO DA C APACIDADE TÉCNICO-OPERACIONAL DA LICITANTE (ITEM 6.4.6.1)</t>
  </si>
  <si>
    <t>SIM (fls. 24/58 a 26/58)</t>
  </si>
  <si>
    <t>7. DESCRIÇÃO DA METODOLOGIA DE TRABALHO - ITEM 6.4.7</t>
  </si>
  <si>
    <t>MEMORIAL DE CÁLCULO DA NOTA DE CAPACITAÇÃO TÉCNICA (NCT)- item 10.2 do Edital e Anexo XIII</t>
  </si>
  <si>
    <t>OK (fls. 41/58 a 47/58)</t>
  </si>
  <si>
    <t>OK (fls. 48/58 a 55/58)</t>
  </si>
  <si>
    <t>OK( (fls.56/58 )</t>
  </si>
  <si>
    <t>ATENDIDO PLENAMENTE AO QUE É SOLICITADO NO EDITAL 
 ( fl. 57/58)</t>
  </si>
  <si>
    <t>ATENDIDO PLENAMENTE AO QUE É SOLICITADO NO EDITAL 
 ( fl. 58/58)</t>
  </si>
  <si>
    <t>JOSÉ RODRIGO SILVA DE CARVALHO</t>
  </si>
  <si>
    <t>CLASSIFICADA</t>
  </si>
  <si>
    <t>308580/2016 (fls. 24/58 a 26/58)</t>
  </si>
  <si>
    <t>233451/2015 (fls. 27/58 a 31/58)</t>
  </si>
  <si>
    <t>CAU PJ 8588-0 (VAL.: 01/12/2018); CREA-SP 1138755 (VAL.23/11/2018)</t>
  </si>
  <si>
    <t>ATENDIDO PLENAMENTE AO QUE É SOLICITADO NO EDITAL</t>
  </si>
  <si>
    <t>ARQ. LUIS ANTONIO PUPINSKI/ CAU:A31161-8</t>
  </si>
  <si>
    <t>NEWTON MAMORU YOSHIOKA-ENG. CIVIL/ CREA-SP 601112899</t>
  </si>
  <si>
    <t>SIM, VAL.: 01/12/2018</t>
  </si>
  <si>
    <t>SIM, VAL.: 31/12/2018</t>
  </si>
  <si>
    <t>CARLOS ALBERTO SMARCZEWSKI LARA- ENG. ELETRIC./ CREA-SP 5060804620</t>
  </si>
  <si>
    <t>OK- CONTRATO SOCIAL</t>
  </si>
  <si>
    <t>OK- ATESTADO DE VISTORIA</t>
  </si>
  <si>
    <t xml:space="preserve">ATENDIDO PLENAMENTE AO QUE É SOLICITADO NO EDITAL 
</t>
  </si>
  <si>
    <t>OSA-03868</t>
  </si>
  <si>
    <t>LUIS ANTÔNIO PUPINSKI</t>
  </si>
  <si>
    <t xml:space="preserve">CAU PJ 6349SIM, VALIDADE: 09/03/2019 (FL. 3) </t>
  </si>
  <si>
    <t>ATENDIDO PLENAMENTE AO QUE É SOLICITADO NO EDITAL 
(flS. 6 E 7)</t>
  </si>
  <si>
    <t>ARQT. JOSÉ  CLAUDIO PANEQUE- CAU A-2441-4</t>
  </si>
  <si>
    <t>SIM, VALIDADE: 23/04/2019 (FL. 6)</t>
  </si>
  <si>
    <t>ENG. CIVIL MARY HASHIGUCHI- CREA 0601023783/SP</t>
  </si>
  <si>
    <t>SIM, VALIDADE: 31/12/2018 (FLS. 9 E 10)</t>
  </si>
  <si>
    <t>ENG. ELET. MINORU YAMAMOTO- CREA 0601013130/SP</t>
  </si>
  <si>
    <t xml:space="preserve">SIM, VALIDADE: 31/12/2018 (FLS. 7 E 8) </t>
  </si>
  <si>
    <t>OK-  CONTRATO SOCIAL (FL. 12)</t>
  </si>
  <si>
    <t>SIM (FLS. 5)</t>
  </si>
  <si>
    <t>SIM (FLS 21 A 31)</t>
  </si>
  <si>
    <t>7.1 - MÉTODOS (PLANEJAMENTO DE AÇÕES E DOS PROCEDIMENTOS NECESSÁRIOS; CRONOGRAMA</t>
  </si>
  <si>
    <t>7.2 - ORGANIZAÇÃO (ORGANOGRAMA DA ESTRUTURA ORGANIZACIONAL DA EQUIPE, COM NOME</t>
  </si>
  <si>
    <t>7.3 - RECURSOS TÉCNICOS E MATERIAIS (DESCRIÇÃO DOS RECURSOS DISPONÍVEIS PARA A EXECU-</t>
  </si>
  <si>
    <t>8. ATESTADO DE VISTORIA (ANEXO V) OU DECLARAÇÃO DE RESPONSABILIDADE PELA FORMAÇÃO DO PREÇO UNITÁRIO SEM A REALIZAÇÃO DA VISTORIA TÉCNICA (ANEXO VI) - ITEM 6.4.8</t>
  </si>
  <si>
    <t>9. DECLARAÇÃO DE ATENDIMENTO AOS PROCEDIMENTOS DE CONTROLE AMBIENTAL (ANEXO XVII) - ITEM 6.4.9</t>
  </si>
  <si>
    <t>OK (FL.41)</t>
  </si>
  <si>
    <t>OK (FLS. 36 A 40)</t>
  </si>
  <si>
    <t>OK( FLS. 42 E 43)</t>
  </si>
  <si>
    <t>ATESTADO DE VISTORIA (FL.45)</t>
  </si>
  <si>
    <t>OK (FL.47)</t>
  </si>
  <si>
    <t>327322 (FLS. 21 A 23)</t>
  </si>
  <si>
    <t>JOSÉ CLAUDIO PANEQUE</t>
  </si>
  <si>
    <t>326352( FLS. 24 A 26)</t>
  </si>
  <si>
    <t xml:space="preserve">SZO-83227 (FLS. 30 E 31) </t>
  </si>
  <si>
    <t>SIM (FL.4)</t>
  </si>
  <si>
    <t>SIM, REGISTRO CREA: 0190442 (FL. 6, 6v, e 7v)</t>
  </si>
  <si>
    <t>ATENDIDO PLENAMENTE AO QUE FOI SOLICITADO (FL. 15, 15v, 16, 16.v)</t>
  </si>
  <si>
    <t>ARQ. ANDRÉ DIAS DE SOUZA - CAU: A67700-0</t>
  </si>
  <si>
    <t>SIM, APRESENTOU CERTIDÃO DE QUITAÇÃO QUE COMPROVA SITUAÇÃO ATIVA (FL.18)</t>
  </si>
  <si>
    <t>ENG. ROBERTO SOARES DE NOVAES FILHO -  CREA 0601405679-SP</t>
  </si>
  <si>
    <t>SIM, VALIDADE: 31/12/2018 (FL. 22)</t>
  </si>
  <si>
    <t>ENG. ELET. FABIANO SANTOS HASSUO- CREA 5062400703</t>
  </si>
  <si>
    <t>SIM, VALIDADE: 31/03/2019 (FL. 20)</t>
  </si>
  <si>
    <t>OK- CONTRATO SOCIAL (ÍNICIO FL. 25 TÉRMINO FL. 45v)</t>
  </si>
  <si>
    <t>SIM (FL. 47)</t>
  </si>
  <si>
    <t>SIM COMPROVADOS A PARTIR DA FL. 61 A FL.106v</t>
  </si>
  <si>
    <t>OK (FL. 185-198)</t>
  </si>
  <si>
    <t>OK (FL. 198-201)</t>
  </si>
  <si>
    <t>OK (FL. 202-203)</t>
  </si>
  <si>
    <t>ATENDIDO PLENAMENTE AO QUE É SOLICITADO NO EDITAL 
 ( FL  208)</t>
  </si>
  <si>
    <t>ATENDIDO PLENAMENTE AO QUE É SOLICITADO NO EDITAL 
 (FL.210 )</t>
  </si>
  <si>
    <t>272036/2015</t>
  </si>
  <si>
    <t>ANDRÉ DIAS DE SOUZA</t>
  </si>
  <si>
    <t>CAU 17075-5 -CRQPJ 446483-VAL.:04/12/2018 (FL. 2)</t>
  </si>
  <si>
    <t>NÃO*</t>
  </si>
  <si>
    <t>ARQ.CELSO GRION  MALERONKA- CAU A35289-6</t>
  </si>
  <si>
    <t>SIM, VAL.: 04/12/2018</t>
  </si>
  <si>
    <t>OK- CONTRATO SOCIAL(FLS. 3 A 21)</t>
  </si>
  <si>
    <t xml:space="preserve">ECR </t>
  </si>
  <si>
    <t xml:space="preserve">Effect  </t>
  </si>
  <si>
    <t xml:space="preserve">Officeplan </t>
  </si>
  <si>
    <t>OK- FL.3</t>
  </si>
  <si>
    <t>SIM (FLS. 12-13)</t>
  </si>
  <si>
    <t>ENG. THIAGO AUGUSTO SILVA RIBEIRO</t>
  </si>
  <si>
    <t>1420180007917</t>
  </si>
  <si>
    <t>1420180007042</t>
  </si>
  <si>
    <t>SIM( FLS. 29,30, 42,43)</t>
  </si>
  <si>
    <t>43763/2012</t>
  </si>
  <si>
    <t>ARQ.CELSO GRION  MALERONKA</t>
  </si>
  <si>
    <t>SIM( FLS.46 E 47)</t>
  </si>
  <si>
    <t>OK (FL. 61 -63)</t>
  </si>
  <si>
    <t>OK (FL. 63-66)</t>
  </si>
  <si>
    <t>OK (FL. 67)</t>
  </si>
  <si>
    <t>ATENDIDO PLENAMENTE AO QUE É SOLICITADO NO EDITAL (Fl. 69)</t>
  </si>
  <si>
    <t>ATENDIDO PLENAMENTE AO QUE É SOLICITADO NO EDITAL (FL. 71)</t>
  </si>
  <si>
    <t>OK (FL. 4)</t>
  </si>
  <si>
    <t>NCT</t>
  </si>
  <si>
    <t>NMT</t>
  </si>
  <si>
    <t>NT</t>
  </si>
  <si>
    <t>1. APRESENTAÇÃO DA CARTA PROPOSTA</t>
  </si>
  <si>
    <t>SIM</t>
  </si>
  <si>
    <t>Sim (Anexo VII)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</si>
</sst>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16" xfId="0" applyFill="1" applyBorder="1" applyAlignment="1">
      <alignment/>
    </xf>
    <xf numFmtId="0" fontId="48" fillId="0" borderId="0" xfId="0" applyFont="1" applyAlignment="1">
      <alignment horizontal="left" vertical="center"/>
    </xf>
    <xf numFmtId="8" fontId="0" fillId="0" borderId="0" xfId="0" applyNumberFormat="1" applyAlignment="1">
      <alignment/>
    </xf>
    <xf numFmtId="8" fontId="0" fillId="0" borderId="0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8" xfId="0" applyNumberFormat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4" borderId="29" xfId="0" applyFont="1" applyFill="1" applyBorder="1" applyAlignment="1">
      <alignment horizontal="center"/>
    </xf>
    <xf numFmtId="0" fontId="42" fillId="35" borderId="29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42" fillId="0" borderId="26" xfId="0" applyFont="1" applyFill="1" applyBorder="1" applyAlignment="1">
      <alignment horizontal="center" vertical="center"/>
    </xf>
    <xf numFmtId="0" fontId="42" fillId="36" borderId="29" xfId="0" applyFont="1" applyFill="1" applyBorder="1" applyAlignment="1">
      <alignment horizontal="center"/>
    </xf>
    <xf numFmtId="0" fontId="42" fillId="17" borderId="29" xfId="0" applyFont="1" applyFill="1" applyBorder="1" applyAlignment="1">
      <alignment horizontal="center"/>
    </xf>
    <xf numFmtId="0" fontId="42" fillId="15" borderId="29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39" xfId="0" applyFill="1" applyBorder="1" applyAlignment="1">
      <alignment wrapText="1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Fill="1" applyBorder="1" applyAlignment="1">
      <alignment horizontal="center" wrapText="1"/>
    </xf>
    <xf numFmtId="0" fontId="0" fillId="0" borderId="29" xfId="0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8" xfId="0" applyBorder="1" applyAlignment="1">
      <alignment/>
    </xf>
    <xf numFmtId="0" fontId="0" fillId="0" borderId="39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26" xfId="0" applyNumberFormat="1" applyFill="1" applyBorder="1" applyAlignment="1">
      <alignment horizontal="center"/>
    </xf>
    <xf numFmtId="0" fontId="0" fillId="25" borderId="4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 wrapText="1"/>
    </xf>
    <xf numFmtId="0" fontId="0" fillId="0" borderId="21" xfId="0" applyFill="1" applyBorder="1" applyAlignment="1">
      <alignment horizontal="center" shrinkToFit="1"/>
    </xf>
    <xf numFmtId="0" fontId="0" fillId="37" borderId="36" xfId="0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wrapText="1"/>
    </xf>
    <xf numFmtId="0" fontId="0" fillId="0" borderId="39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8" xfId="0" applyFill="1" applyBorder="1" applyAlignment="1">
      <alignment horizontal="center" wrapText="1"/>
    </xf>
    <xf numFmtId="4" fontId="0" fillId="0" borderId="26" xfId="0" applyNumberFormat="1" applyFill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0" fontId="26" fillId="0" borderId="33" xfId="0" applyFont="1" applyFill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4" fontId="0" fillId="0" borderId="4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42" fillId="0" borderId="59" xfId="0" applyFont="1" applyFill="1" applyBorder="1" applyAlignment="1">
      <alignment horizontal="left" vertical="center"/>
    </xf>
    <xf numFmtId="0" fontId="42" fillId="0" borderId="60" xfId="0" applyFont="1" applyFill="1" applyBorder="1" applyAlignment="1">
      <alignment horizontal="left" vertical="center"/>
    </xf>
    <xf numFmtId="0" fontId="42" fillId="0" borderId="50" xfId="0" applyFont="1" applyFill="1" applyBorder="1" applyAlignment="1">
      <alignment horizontal="left" vertical="center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0" fontId="0" fillId="0" borderId="39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64" xfId="0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1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2" fillId="34" borderId="65" xfId="0" applyFont="1" applyFill="1" applyBorder="1" applyAlignment="1">
      <alignment horizontal="center"/>
    </xf>
    <xf numFmtId="0" fontId="42" fillId="34" borderId="35" xfId="0" applyFont="1" applyFill="1" applyBorder="1" applyAlignment="1">
      <alignment horizontal="center"/>
    </xf>
    <xf numFmtId="0" fontId="42" fillId="34" borderId="36" xfId="0" applyFont="1" applyFill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2" fillId="35" borderId="65" xfId="0" applyFont="1" applyFill="1" applyBorder="1" applyAlignment="1">
      <alignment horizontal="center"/>
    </xf>
    <xf numFmtId="0" fontId="42" fillId="35" borderId="35" xfId="0" applyFont="1" applyFill="1" applyBorder="1" applyAlignment="1">
      <alignment horizontal="center"/>
    </xf>
    <xf numFmtId="0" fontId="42" fillId="35" borderId="36" xfId="0" applyFont="1" applyFill="1" applyBorder="1" applyAlignment="1">
      <alignment horizontal="center"/>
    </xf>
    <xf numFmtId="0" fontId="42" fillId="15" borderId="11" xfId="0" applyFont="1" applyFill="1" applyBorder="1" applyAlignment="1">
      <alignment horizontal="center"/>
    </xf>
    <xf numFmtId="0" fontId="42" fillId="15" borderId="12" xfId="0" applyFont="1" applyFill="1" applyBorder="1" applyAlignment="1">
      <alignment horizontal="center"/>
    </xf>
    <xf numFmtId="0" fontId="42" fillId="15" borderId="13" xfId="0" applyFont="1" applyFill="1" applyBorder="1" applyAlignment="1">
      <alignment horizontal="center"/>
    </xf>
    <xf numFmtId="0" fontId="42" fillId="36" borderId="11" xfId="0" applyFont="1" applyFill="1" applyBorder="1" applyAlignment="1">
      <alignment horizontal="center"/>
    </xf>
    <xf numFmtId="0" fontId="42" fillId="36" borderId="12" xfId="0" applyFont="1" applyFill="1" applyBorder="1" applyAlignment="1">
      <alignment horizontal="center"/>
    </xf>
    <xf numFmtId="0" fontId="42" fillId="36" borderId="13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42" fillId="17" borderId="11" xfId="0" applyFont="1" applyFill="1" applyBorder="1" applyAlignment="1">
      <alignment horizontal="center"/>
    </xf>
    <xf numFmtId="0" fontId="42" fillId="17" borderId="12" xfId="0" applyFont="1" applyFill="1" applyBorder="1" applyAlignment="1">
      <alignment horizontal="center"/>
    </xf>
    <xf numFmtId="0" fontId="42" fillId="17" borderId="13" xfId="0" applyFont="1" applyFill="1" applyBorder="1" applyAlignment="1">
      <alignment horizontal="center"/>
    </xf>
    <xf numFmtId="0" fontId="42" fillId="33" borderId="65" xfId="0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42" fillId="33" borderId="3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="75" zoomScaleNormal="75" zoomScalePageLayoutView="0" workbookViewId="0" topLeftCell="J25">
      <selection activeCell="L65" sqref="L65"/>
    </sheetView>
  </sheetViews>
  <sheetFormatPr defaultColWidth="9.140625" defaultRowHeight="15"/>
  <cols>
    <col min="1" max="1" width="11.00390625" style="0" customWidth="1"/>
    <col min="2" max="2" width="10.28125" style="0" customWidth="1"/>
    <col min="8" max="8" width="18.8515625" style="0" customWidth="1"/>
    <col min="9" max="9" width="72.7109375" style="0" customWidth="1"/>
    <col min="10" max="10" width="55.140625" style="34" customWidth="1"/>
    <col min="11" max="12" width="58.7109375" style="0" customWidth="1"/>
    <col min="13" max="13" width="60.7109375" style="34" customWidth="1"/>
    <col min="14" max="14" width="59.57421875" style="0" customWidth="1"/>
  </cols>
  <sheetData>
    <row r="1" spans="1:3" ht="15.75">
      <c r="A1" s="1"/>
      <c r="C1" s="3" t="s">
        <v>0</v>
      </c>
    </row>
    <row r="2" spans="1:3" ht="15.75">
      <c r="A2" s="2"/>
      <c r="C2" s="3" t="s">
        <v>1</v>
      </c>
    </row>
    <row r="3" spans="1:3" ht="15">
      <c r="A3" s="3"/>
      <c r="C3" s="3" t="s">
        <v>2</v>
      </c>
    </row>
    <row r="4" spans="3:9" ht="15">
      <c r="C4" s="3" t="s">
        <v>3</v>
      </c>
      <c r="I4" s="4" t="s">
        <v>26</v>
      </c>
    </row>
    <row r="5" ht="15">
      <c r="A5" s="3"/>
    </row>
    <row r="6" spans="1:14" ht="32.25" customHeight="1">
      <c r="A6" s="3" t="s">
        <v>4</v>
      </c>
      <c r="B6" s="127" t="s">
        <v>27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ht="15">
      <c r="A7" s="3"/>
    </row>
    <row r="8" ht="15">
      <c r="A8" s="5" t="s">
        <v>25</v>
      </c>
    </row>
    <row r="9" ht="15">
      <c r="A9" s="5"/>
    </row>
    <row r="10" ht="15">
      <c r="A10" s="25" t="s">
        <v>15</v>
      </c>
    </row>
    <row r="11" ht="15">
      <c r="A11" s="25" t="s">
        <v>8</v>
      </c>
    </row>
    <row r="12" ht="15.75" thickBot="1">
      <c r="A12" s="5"/>
    </row>
    <row r="13" spans="1:14" ht="15.75" thickBot="1">
      <c r="A13" s="4"/>
      <c r="I13" s="177" t="s">
        <v>9</v>
      </c>
      <c r="J13" s="178"/>
      <c r="K13" s="178"/>
      <c r="L13" s="178"/>
      <c r="M13" s="178"/>
      <c r="N13" s="179"/>
    </row>
    <row r="14" spans="9:14" ht="15.75" thickBot="1">
      <c r="I14" s="39" t="s">
        <v>152</v>
      </c>
      <c r="J14" s="58" t="s">
        <v>153</v>
      </c>
      <c r="K14" s="40" t="s">
        <v>48</v>
      </c>
      <c r="L14" s="41" t="s">
        <v>49</v>
      </c>
      <c r="M14" s="57" t="s">
        <v>154</v>
      </c>
      <c r="N14" s="56" t="s">
        <v>51</v>
      </c>
    </row>
    <row r="15" spans="1:14" ht="15.75" thickBot="1">
      <c r="A15" s="187" t="s">
        <v>173</v>
      </c>
      <c r="B15" s="188"/>
      <c r="C15" s="188"/>
      <c r="D15" s="188"/>
      <c r="E15" s="188"/>
      <c r="F15" s="188"/>
      <c r="G15" s="188"/>
      <c r="H15" s="189"/>
      <c r="I15" s="51" t="s">
        <v>174</v>
      </c>
      <c r="J15" s="51" t="s">
        <v>148</v>
      </c>
      <c r="K15" s="51" t="s">
        <v>174</v>
      </c>
      <c r="L15" s="82" t="s">
        <v>174</v>
      </c>
      <c r="M15" s="51" t="s">
        <v>148</v>
      </c>
      <c r="N15" s="51" t="s">
        <v>174</v>
      </c>
    </row>
    <row r="16" spans="1:14" ht="30.75" thickBot="1">
      <c r="A16" s="16" t="s">
        <v>44</v>
      </c>
      <c r="B16" s="17"/>
      <c r="C16" s="17"/>
      <c r="D16" s="17"/>
      <c r="E16" s="17"/>
      <c r="F16" s="17"/>
      <c r="G16" s="17"/>
      <c r="H16" s="18"/>
      <c r="I16" s="31" t="s">
        <v>129</v>
      </c>
      <c r="J16" s="51" t="s">
        <v>147</v>
      </c>
      <c r="K16" s="47" t="s">
        <v>66</v>
      </c>
      <c r="L16" s="78" t="s">
        <v>52</v>
      </c>
      <c r="M16" s="99" t="s">
        <v>91</v>
      </c>
      <c r="N16" s="47" t="s">
        <v>103</v>
      </c>
    </row>
    <row r="17" spans="1:14" ht="15">
      <c r="A17" s="8" t="s">
        <v>45</v>
      </c>
      <c r="B17" s="9"/>
      <c r="C17" s="9"/>
      <c r="D17" s="9"/>
      <c r="E17" s="9"/>
      <c r="F17" s="9"/>
      <c r="G17" s="9"/>
      <c r="H17" s="10"/>
      <c r="I17" s="173" t="s">
        <v>130</v>
      </c>
      <c r="J17" s="173" t="s">
        <v>169</v>
      </c>
      <c r="K17" s="128" t="s">
        <v>67</v>
      </c>
      <c r="L17" s="128" t="s">
        <v>59</v>
      </c>
      <c r="M17" s="173" t="s">
        <v>92</v>
      </c>
      <c r="N17" s="128" t="s">
        <v>104</v>
      </c>
    </row>
    <row r="18" spans="1:14" ht="15">
      <c r="A18" s="11" t="s">
        <v>31</v>
      </c>
      <c r="B18" s="7"/>
      <c r="C18" s="7"/>
      <c r="D18" s="7"/>
      <c r="E18" s="7"/>
      <c r="F18" s="7"/>
      <c r="G18" s="7"/>
      <c r="H18" s="12"/>
      <c r="I18" s="129"/>
      <c r="J18" s="129"/>
      <c r="K18" s="129"/>
      <c r="L18" s="129"/>
      <c r="M18" s="129"/>
      <c r="N18" s="129"/>
    </row>
    <row r="19" spans="1:14" ht="15">
      <c r="A19" s="194" t="s">
        <v>32</v>
      </c>
      <c r="B19" s="195"/>
      <c r="C19" s="195"/>
      <c r="D19" s="195"/>
      <c r="E19" s="195"/>
      <c r="F19" s="195"/>
      <c r="G19" s="195"/>
      <c r="H19" s="196"/>
      <c r="I19" s="129"/>
      <c r="J19" s="129"/>
      <c r="K19" s="129"/>
      <c r="L19" s="129"/>
      <c r="M19" s="129"/>
      <c r="N19" s="129"/>
    </row>
    <row r="20" spans="1:14" ht="15.75" thickBot="1">
      <c r="A20" s="11" t="s">
        <v>33</v>
      </c>
      <c r="B20" s="7"/>
      <c r="C20" s="7"/>
      <c r="D20" s="7"/>
      <c r="E20" s="7"/>
      <c r="F20" s="7"/>
      <c r="G20" s="7"/>
      <c r="H20" s="12"/>
      <c r="I20" s="129"/>
      <c r="J20" s="129"/>
      <c r="K20" s="129"/>
      <c r="L20" s="129"/>
      <c r="M20" s="129"/>
      <c r="N20" s="129"/>
    </row>
    <row r="21" spans="1:14" ht="15">
      <c r="A21" s="71" t="s">
        <v>28</v>
      </c>
      <c r="B21" s="30"/>
      <c r="C21" s="30"/>
      <c r="D21" s="30"/>
      <c r="E21" s="30"/>
      <c r="F21" s="30"/>
      <c r="G21" s="30"/>
      <c r="H21" s="30"/>
      <c r="I21" s="107" t="s">
        <v>131</v>
      </c>
      <c r="J21" s="68" t="s">
        <v>149</v>
      </c>
      <c r="K21" s="89" t="s">
        <v>68</v>
      </c>
      <c r="L21" s="92" t="s">
        <v>53</v>
      </c>
      <c r="M21" s="65" t="s">
        <v>93</v>
      </c>
      <c r="N21" s="89" t="s">
        <v>105</v>
      </c>
    </row>
    <row r="22" spans="1:14" ht="15">
      <c r="A22" s="72" t="s">
        <v>5</v>
      </c>
      <c r="B22" s="14"/>
      <c r="C22" s="14"/>
      <c r="D22" s="14"/>
      <c r="E22" s="14"/>
      <c r="F22" s="14"/>
      <c r="G22" s="14"/>
      <c r="H22" s="14"/>
      <c r="I22" s="108" t="s">
        <v>132</v>
      </c>
      <c r="J22" s="69" t="s">
        <v>150</v>
      </c>
      <c r="K22" s="50" t="s">
        <v>70</v>
      </c>
      <c r="L22" s="93" t="s">
        <v>54</v>
      </c>
      <c r="M22" s="66" t="s">
        <v>95</v>
      </c>
      <c r="N22" s="50" t="s">
        <v>106</v>
      </c>
    </row>
    <row r="23" spans="1:14" ht="15">
      <c r="A23" s="72"/>
      <c r="B23" s="14"/>
      <c r="C23" s="14"/>
      <c r="D23" s="14"/>
      <c r="E23" s="14"/>
      <c r="F23" s="14"/>
      <c r="G23" s="14"/>
      <c r="H23" s="14"/>
      <c r="I23" s="50"/>
      <c r="J23" s="69"/>
      <c r="K23" s="50" t="s">
        <v>69</v>
      </c>
      <c r="L23" s="50"/>
      <c r="M23" s="66"/>
      <c r="N23" s="50"/>
    </row>
    <row r="24" spans="1:14" ht="15.75" thickBot="1">
      <c r="A24" s="73"/>
      <c r="B24" s="91"/>
      <c r="C24" s="91"/>
      <c r="D24" s="91"/>
      <c r="E24" s="91"/>
      <c r="F24" s="91"/>
      <c r="G24" s="91"/>
      <c r="H24" s="91"/>
      <c r="I24" s="90"/>
      <c r="J24" s="70"/>
      <c r="K24" s="90" t="s">
        <v>71</v>
      </c>
      <c r="L24" s="80"/>
      <c r="M24" s="67"/>
      <c r="N24" s="90"/>
    </row>
    <row r="25" spans="1:14" ht="15">
      <c r="A25" s="191" t="s">
        <v>29</v>
      </c>
      <c r="B25" s="192"/>
      <c r="C25" s="192"/>
      <c r="D25" s="192"/>
      <c r="E25" s="192"/>
      <c r="F25" s="192"/>
      <c r="G25" s="192"/>
      <c r="H25" s="193"/>
      <c r="I25" s="103" t="s">
        <v>133</v>
      </c>
      <c r="J25" s="68" t="s">
        <v>149</v>
      </c>
      <c r="K25" s="94" t="s">
        <v>72</v>
      </c>
      <c r="L25" s="50" t="s">
        <v>55</v>
      </c>
      <c r="M25" s="66" t="s">
        <v>94</v>
      </c>
      <c r="N25" s="50" t="s">
        <v>107</v>
      </c>
    </row>
    <row r="26" spans="1:14" ht="15.75" thickBot="1">
      <c r="A26" s="22" t="s">
        <v>6</v>
      </c>
      <c r="B26" s="19"/>
      <c r="C26" s="19"/>
      <c r="D26" s="19"/>
      <c r="E26" s="19"/>
      <c r="F26" s="19"/>
      <c r="G26" s="19"/>
      <c r="H26" s="23"/>
      <c r="I26" s="104" t="s">
        <v>134</v>
      </c>
      <c r="J26" s="69" t="s">
        <v>150</v>
      </c>
      <c r="K26" s="49" t="s">
        <v>73</v>
      </c>
      <c r="L26" s="77" t="s">
        <v>56</v>
      </c>
      <c r="M26" s="97" t="s">
        <v>96</v>
      </c>
      <c r="N26" s="49" t="s">
        <v>108</v>
      </c>
    </row>
    <row r="27" spans="1:14" ht="18" customHeight="1">
      <c r="A27" s="20" t="s">
        <v>30</v>
      </c>
      <c r="B27" s="6"/>
      <c r="C27" s="6"/>
      <c r="D27" s="6"/>
      <c r="E27" s="6"/>
      <c r="F27" s="6"/>
      <c r="G27" s="6"/>
      <c r="H27" s="21"/>
      <c r="I27" s="105" t="s">
        <v>135</v>
      </c>
      <c r="J27" s="68" t="s">
        <v>149</v>
      </c>
      <c r="K27" s="48" t="s">
        <v>75</v>
      </c>
      <c r="L27" s="48" t="s">
        <v>57</v>
      </c>
      <c r="M27" s="100" t="s">
        <v>97</v>
      </c>
      <c r="N27" s="48" t="s">
        <v>109</v>
      </c>
    </row>
    <row r="28" spans="1:14" ht="15.75" thickBot="1">
      <c r="A28" s="72" t="s">
        <v>7</v>
      </c>
      <c r="B28" s="14"/>
      <c r="C28" s="14"/>
      <c r="D28" s="14"/>
      <c r="E28" s="14"/>
      <c r="F28" s="14"/>
      <c r="G28" s="14"/>
      <c r="H28" s="15"/>
      <c r="I28" s="106" t="s">
        <v>136</v>
      </c>
      <c r="J28" s="69" t="s">
        <v>150</v>
      </c>
      <c r="K28" s="50" t="s">
        <v>74</v>
      </c>
      <c r="L28" s="93" t="s">
        <v>58</v>
      </c>
      <c r="M28" s="69" t="s">
        <v>96</v>
      </c>
      <c r="N28" s="50" t="s">
        <v>110</v>
      </c>
    </row>
    <row r="29" spans="1:14" ht="15.75" customHeight="1">
      <c r="A29" s="86" t="s">
        <v>34</v>
      </c>
      <c r="B29" s="6"/>
      <c r="C29" s="6"/>
      <c r="D29" s="6"/>
      <c r="E29" s="6"/>
      <c r="F29" s="6"/>
      <c r="G29" s="6"/>
      <c r="H29" s="6"/>
      <c r="I29" s="107" t="s">
        <v>131</v>
      </c>
      <c r="J29" s="68" t="s">
        <v>149</v>
      </c>
      <c r="K29" s="89" t="s">
        <v>68</v>
      </c>
      <c r="L29" s="92" t="s">
        <v>53</v>
      </c>
      <c r="M29" s="65" t="s">
        <v>93</v>
      </c>
      <c r="N29" s="89" t="s">
        <v>105</v>
      </c>
    </row>
    <row r="30" spans="1:14" ht="15">
      <c r="A30" s="87" t="s">
        <v>35</v>
      </c>
      <c r="B30" s="14"/>
      <c r="C30" s="14"/>
      <c r="D30" s="14"/>
      <c r="E30" s="14"/>
      <c r="F30" s="14"/>
      <c r="G30" s="14"/>
      <c r="H30" s="14"/>
      <c r="I30" s="108" t="s">
        <v>132</v>
      </c>
      <c r="J30" s="69" t="s">
        <v>150</v>
      </c>
      <c r="K30" s="50" t="s">
        <v>70</v>
      </c>
      <c r="L30" s="93" t="s">
        <v>54</v>
      </c>
      <c r="M30" s="66" t="s">
        <v>95</v>
      </c>
      <c r="N30" s="50" t="s">
        <v>106</v>
      </c>
    </row>
    <row r="31" spans="1:14" ht="15">
      <c r="A31" s="87"/>
      <c r="B31" s="14"/>
      <c r="C31" s="14"/>
      <c r="D31" s="14"/>
      <c r="E31" s="14"/>
      <c r="F31" s="14"/>
      <c r="G31" s="14"/>
      <c r="H31" s="14"/>
      <c r="I31" s="50"/>
      <c r="J31" s="69"/>
      <c r="K31" s="50" t="s">
        <v>69</v>
      </c>
      <c r="L31" s="93"/>
      <c r="M31" s="69"/>
      <c r="N31" s="50"/>
    </row>
    <row r="32" spans="1:14" ht="15.75" thickBot="1">
      <c r="A32" s="88"/>
      <c r="B32" s="19"/>
      <c r="C32" s="19"/>
      <c r="D32" s="19"/>
      <c r="E32" s="19"/>
      <c r="F32" s="19"/>
      <c r="G32" s="19"/>
      <c r="H32" s="19"/>
      <c r="I32" s="90"/>
      <c r="J32" s="70"/>
      <c r="K32" s="90" t="s">
        <v>71</v>
      </c>
      <c r="L32" s="80"/>
      <c r="M32" s="70"/>
      <c r="N32" s="90"/>
    </row>
    <row r="33" spans="1:14" ht="15">
      <c r="A33" s="13" t="s">
        <v>37</v>
      </c>
      <c r="B33" s="14"/>
      <c r="C33" s="14"/>
      <c r="D33" s="14"/>
      <c r="E33" s="14"/>
      <c r="F33" s="14"/>
      <c r="G33" s="14"/>
      <c r="H33" s="15"/>
      <c r="I33" s="103" t="s">
        <v>133</v>
      </c>
      <c r="J33" s="68" t="s">
        <v>149</v>
      </c>
      <c r="K33" s="94" t="s">
        <v>72</v>
      </c>
      <c r="L33" s="50" t="s">
        <v>55</v>
      </c>
      <c r="M33" s="66" t="s">
        <v>94</v>
      </c>
      <c r="N33" s="50" t="s">
        <v>107</v>
      </c>
    </row>
    <row r="34" spans="1:14" ht="15.75" thickBot="1">
      <c r="A34" s="22" t="s">
        <v>35</v>
      </c>
      <c r="B34" s="19"/>
      <c r="C34" s="19"/>
      <c r="D34" s="19"/>
      <c r="E34" s="19"/>
      <c r="F34" s="19"/>
      <c r="G34" s="19"/>
      <c r="H34" s="23"/>
      <c r="I34" s="104" t="s">
        <v>134</v>
      </c>
      <c r="J34" s="69" t="s">
        <v>150</v>
      </c>
      <c r="K34" s="49" t="s">
        <v>73</v>
      </c>
      <c r="L34" s="79" t="s">
        <v>56</v>
      </c>
      <c r="M34" s="97" t="s">
        <v>96</v>
      </c>
      <c r="N34" s="49" t="s">
        <v>108</v>
      </c>
    </row>
    <row r="35" spans="1:14" ht="15">
      <c r="A35" s="43" t="s">
        <v>36</v>
      </c>
      <c r="B35" s="14"/>
      <c r="C35" s="14"/>
      <c r="D35" s="14"/>
      <c r="E35" s="14"/>
      <c r="F35" s="14"/>
      <c r="G35" s="14"/>
      <c r="H35" s="15"/>
      <c r="I35" s="105" t="s">
        <v>135</v>
      </c>
      <c r="J35" s="68" t="s">
        <v>149</v>
      </c>
      <c r="K35" s="48" t="s">
        <v>75</v>
      </c>
      <c r="L35" s="48" t="s">
        <v>57</v>
      </c>
      <c r="M35" s="65" t="s">
        <v>93</v>
      </c>
      <c r="N35" s="48" t="s">
        <v>109</v>
      </c>
    </row>
    <row r="36" spans="1:14" ht="15.75" thickBot="1">
      <c r="A36" s="45" t="s">
        <v>35</v>
      </c>
      <c r="B36" s="19"/>
      <c r="C36" s="19"/>
      <c r="D36" s="19"/>
      <c r="E36" s="19"/>
      <c r="F36" s="19"/>
      <c r="G36" s="19"/>
      <c r="H36" s="23"/>
      <c r="I36" s="106" t="s">
        <v>136</v>
      </c>
      <c r="J36" s="69" t="s">
        <v>150</v>
      </c>
      <c r="K36" s="50" t="s">
        <v>74</v>
      </c>
      <c r="L36" s="80" t="s">
        <v>58</v>
      </c>
      <c r="M36" s="66" t="s">
        <v>95</v>
      </c>
      <c r="N36" s="50" t="s">
        <v>110</v>
      </c>
    </row>
    <row r="37" spans="1:14" ht="15.75" thickBot="1">
      <c r="A37" s="24" t="s">
        <v>38</v>
      </c>
      <c r="B37" s="17"/>
      <c r="C37" s="17"/>
      <c r="D37" s="17"/>
      <c r="E37" s="17"/>
      <c r="F37" s="17"/>
      <c r="G37" s="17"/>
      <c r="H37" s="18"/>
      <c r="I37" s="109" t="s">
        <v>137</v>
      </c>
      <c r="J37" s="51" t="s">
        <v>151</v>
      </c>
      <c r="K37" s="51" t="s">
        <v>76</v>
      </c>
      <c r="L37" s="82" t="s">
        <v>155</v>
      </c>
      <c r="M37" s="51" t="s">
        <v>98</v>
      </c>
      <c r="N37" s="51" t="s">
        <v>111</v>
      </c>
    </row>
    <row r="38" spans="1:14" ht="15">
      <c r="A38" s="183" t="s">
        <v>10</v>
      </c>
      <c r="B38" s="184"/>
      <c r="C38" s="184"/>
      <c r="D38" s="184"/>
      <c r="E38" s="184"/>
      <c r="F38" s="184"/>
      <c r="G38" s="184"/>
      <c r="H38" s="185"/>
      <c r="I38" s="180" t="s">
        <v>138</v>
      </c>
      <c r="J38" s="180" t="s">
        <v>128</v>
      </c>
      <c r="K38" s="180" t="s">
        <v>77</v>
      </c>
      <c r="L38" s="180" t="s">
        <v>156</v>
      </c>
      <c r="M38" s="180" t="s">
        <v>175</v>
      </c>
      <c r="N38" s="130" t="s">
        <v>112</v>
      </c>
    </row>
    <row r="39" spans="1:14" ht="15">
      <c r="A39" s="163" t="s">
        <v>11</v>
      </c>
      <c r="B39" s="164"/>
      <c r="C39" s="164"/>
      <c r="D39" s="164"/>
      <c r="E39" s="164"/>
      <c r="F39" s="164"/>
      <c r="G39" s="164"/>
      <c r="H39" s="186"/>
      <c r="I39" s="181"/>
      <c r="J39" s="181"/>
      <c r="K39" s="181"/>
      <c r="L39" s="181"/>
      <c r="M39" s="181"/>
      <c r="N39" s="131"/>
    </row>
    <row r="40" spans="1:14" ht="15.75" thickBot="1">
      <c r="A40" s="165" t="s">
        <v>39</v>
      </c>
      <c r="B40" s="166"/>
      <c r="C40" s="166"/>
      <c r="D40" s="166"/>
      <c r="E40" s="166"/>
      <c r="F40" s="166"/>
      <c r="G40" s="166"/>
      <c r="H40" s="190"/>
      <c r="I40" s="182"/>
      <c r="J40" s="182"/>
      <c r="K40" s="182"/>
      <c r="L40" s="182"/>
      <c r="M40" s="182"/>
      <c r="N40" s="132"/>
    </row>
    <row r="41" spans="1:14" ht="15.75" thickBot="1">
      <c r="A41" s="174" t="s">
        <v>78</v>
      </c>
      <c r="B41" s="175"/>
      <c r="C41" s="175"/>
      <c r="D41" s="175"/>
      <c r="E41" s="175"/>
      <c r="F41" s="175"/>
      <c r="G41" s="175"/>
      <c r="H41" s="176"/>
      <c r="I41" s="74" t="s">
        <v>139</v>
      </c>
      <c r="J41" s="60" t="s">
        <v>163</v>
      </c>
      <c r="K41" s="60" t="s">
        <v>79</v>
      </c>
      <c r="L41" s="60" t="s">
        <v>160</v>
      </c>
      <c r="M41" s="101" t="s">
        <v>60</v>
      </c>
      <c r="N41" s="61" t="s">
        <v>113</v>
      </c>
    </row>
    <row r="42" spans="1:14" ht="15">
      <c r="A42" s="42" t="s">
        <v>80</v>
      </c>
      <c r="B42" s="30"/>
      <c r="C42" s="30"/>
      <c r="D42" s="30"/>
      <c r="E42" s="30"/>
      <c r="F42" s="30"/>
      <c r="G42" s="30"/>
      <c r="H42" s="30"/>
      <c r="I42" s="52"/>
      <c r="J42" s="64"/>
      <c r="K42" s="52"/>
      <c r="L42" s="52"/>
      <c r="M42" s="68"/>
      <c r="N42" s="53"/>
    </row>
    <row r="43" spans="1:14" ht="15">
      <c r="A43" s="145" t="s">
        <v>114</v>
      </c>
      <c r="B43" s="146"/>
      <c r="C43" s="146"/>
      <c r="D43" s="146"/>
      <c r="E43" s="146"/>
      <c r="F43" s="146"/>
      <c r="G43" s="146"/>
      <c r="H43" s="147"/>
      <c r="I43" s="141" t="s">
        <v>140</v>
      </c>
      <c r="J43" s="148" t="s">
        <v>164</v>
      </c>
      <c r="K43" s="139" t="s">
        <v>82</v>
      </c>
      <c r="L43" s="141" t="s">
        <v>63</v>
      </c>
      <c r="M43" s="139" t="s">
        <v>63</v>
      </c>
      <c r="N43" s="133" t="s">
        <v>120</v>
      </c>
    </row>
    <row r="44" spans="1:14" ht="15">
      <c r="A44" s="136" t="s">
        <v>40</v>
      </c>
      <c r="B44" s="137"/>
      <c r="C44" s="137"/>
      <c r="D44" s="137"/>
      <c r="E44" s="137"/>
      <c r="F44" s="137"/>
      <c r="G44" s="137"/>
      <c r="H44" s="138"/>
      <c r="I44" s="142"/>
      <c r="J44" s="149"/>
      <c r="K44" s="140"/>
      <c r="L44" s="142"/>
      <c r="M44" s="140"/>
      <c r="N44" s="134"/>
    </row>
    <row r="45" spans="1:14" ht="15">
      <c r="A45" s="44" t="s">
        <v>115</v>
      </c>
      <c r="B45" s="6"/>
      <c r="C45" s="6"/>
      <c r="D45" s="6"/>
      <c r="E45" s="6"/>
      <c r="F45" s="6"/>
      <c r="G45" s="6"/>
      <c r="H45" s="28"/>
      <c r="I45" s="150" t="s">
        <v>141</v>
      </c>
      <c r="J45" s="141" t="s">
        <v>165</v>
      </c>
      <c r="K45" s="143" t="s">
        <v>83</v>
      </c>
      <c r="L45" s="141" t="s">
        <v>63</v>
      </c>
      <c r="M45" s="135" t="s">
        <v>63</v>
      </c>
      <c r="N45" s="135" t="s">
        <v>119</v>
      </c>
    </row>
    <row r="46" spans="1:14" ht="15">
      <c r="A46" s="43" t="s">
        <v>12</v>
      </c>
      <c r="B46" s="14"/>
      <c r="C46" s="14"/>
      <c r="D46" s="14"/>
      <c r="E46" s="14"/>
      <c r="F46" s="14"/>
      <c r="G46" s="14"/>
      <c r="H46" s="29"/>
      <c r="I46" s="150"/>
      <c r="J46" s="144"/>
      <c r="K46" s="143"/>
      <c r="L46" s="144"/>
      <c r="M46" s="135"/>
      <c r="N46" s="135"/>
    </row>
    <row r="47" spans="1:14" ht="15">
      <c r="A47" s="136" t="s">
        <v>41</v>
      </c>
      <c r="B47" s="137"/>
      <c r="C47" s="137"/>
      <c r="D47" s="137"/>
      <c r="E47" s="137"/>
      <c r="F47" s="137"/>
      <c r="G47" s="137"/>
      <c r="H47" s="138"/>
      <c r="I47" s="150"/>
      <c r="J47" s="142"/>
      <c r="K47" s="143"/>
      <c r="L47" s="142"/>
      <c r="M47" s="135"/>
      <c r="N47" s="135"/>
    </row>
    <row r="48" spans="1:14" ht="15">
      <c r="A48" s="145" t="s">
        <v>116</v>
      </c>
      <c r="B48" s="146"/>
      <c r="C48" s="146"/>
      <c r="D48" s="146"/>
      <c r="E48" s="146"/>
      <c r="F48" s="146"/>
      <c r="G48" s="146"/>
      <c r="H48" s="146"/>
      <c r="I48" s="141" t="s">
        <v>142</v>
      </c>
      <c r="J48" s="143" t="s">
        <v>166</v>
      </c>
      <c r="K48" s="143" t="s">
        <v>84</v>
      </c>
      <c r="L48" s="141" t="s">
        <v>63</v>
      </c>
      <c r="M48" s="135" t="s">
        <v>63</v>
      </c>
      <c r="N48" s="135" t="s">
        <v>121</v>
      </c>
    </row>
    <row r="49" spans="1:14" ht="15">
      <c r="A49" s="163" t="s">
        <v>13</v>
      </c>
      <c r="B49" s="164"/>
      <c r="C49" s="164"/>
      <c r="D49" s="164"/>
      <c r="E49" s="164"/>
      <c r="F49" s="164"/>
      <c r="G49" s="164"/>
      <c r="H49" s="164"/>
      <c r="I49" s="144"/>
      <c r="J49" s="143"/>
      <c r="K49" s="143"/>
      <c r="L49" s="144"/>
      <c r="M49" s="135"/>
      <c r="N49" s="135"/>
    </row>
    <row r="50" spans="1:14" ht="15">
      <c r="A50" s="163" t="s">
        <v>14</v>
      </c>
      <c r="B50" s="164"/>
      <c r="C50" s="164"/>
      <c r="D50" s="164"/>
      <c r="E50" s="164"/>
      <c r="F50" s="164"/>
      <c r="G50" s="164"/>
      <c r="H50" s="164"/>
      <c r="I50" s="144"/>
      <c r="J50" s="143"/>
      <c r="K50" s="143"/>
      <c r="L50" s="144"/>
      <c r="M50" s="135"/>
      <c r="N50" s="135"/>
    </row>
    <row r="51" spans="1:14" ht="15.75" thickBot="1">
      <c r="A51" s="165" t="s">
        <v>42</v>
      </c>
      <c r="B51" s="166"/>
      <c r="C51" s="166"/>
      <c r="D51" s="166"/>
      <c r="E51" s="166"/>
      <c r="F51" s="166"/>
      <c r="G51" s="166"/>
      <c r="H51" s="166"/>
      <c r="I51" s="155"/>
      <c r="J51" s="156"/>
      <c r="K51" s="156"/>
      <c r="L51" s="155"/>
      <c r="M51" s="151"/>
      <c r="N51" s="151"/>
    </row>
    <row r="52" spans="1:14" ht="31.5" customHeight="1" thickBot="1">
      <c r="A52" s="167" t="s">
        <v>117</v>
      </c>
      <c r="B52" s="168"/>
      <c r="C52" s="168"/>
      <c r="D52" s="168"/>
      <c r="E52" s="168"/>
      <c r="F52" s="168"/>
      <c r="G52" s="168"/>
      <c r="H52" s="169"/>
      <c r="I52" s="81" t="s">
        <v>143</v>
      </c>
      <c r="J52" s="81" t="s">
        <v>167</v>
      </c>
      <c r="K52" s="81" t="s">
        <v>85</v>
      </c>
      <c r="L52" s="81" t="s">
        <v>61</v>
      </c>
      <c r="M52" s="62" t="s">
        <v>99</v>
      </c>
      <c r="N52" s="62" t="s">
        <v>122</v>
      </c>
    </row>
    <row r="53" spans="1:14" ht="30" customHeight="1" thickBot="1">
      <c r="A53" s="170" t="s">
        <v>118</v>
      </c>
      <c r="B53" s="171"/>
      <c r="C53" s="171"/>
      <c r="D53" s="171"/>
      <c r="E53" s="171"/>
      <c r="F53" s="171"/>
      <c r="G53" s="171"/>
      <c r="H53" s="172"/>
      <c r="I53" s="81" t="s">
        <v>144</v>
      </c>
      <c r="J53" s="81" t="s">
        <v>168</v>
      </c>
      <c r="K53" s="81" t="s">
        <v>86</v>
      </c>
      <c r="L53" s="81" t="s">
        <v>62</v>
      </c>
      <c r="M53" s="81" t="s">
        <v>100</v>
      </c>
      <c r="N53" s="62" t="s">
        <v>123</v>
      </c>
    </row>
    <row r="54" spans="1:14" ht="15">
      <c r="A54" s="136" t="s">
        <v>43</v>
      </c>
      <c r="B54" s="137"/>
      <c r="C54" s="137"/>
      <c r="D54" s="137"/>
      <c r="E54" s="137"/>
      <c r="F54" s="137"/>
      <c r="G54" s="137"/>
      <c r="H54" s="138"/>
      <c r="I54" s="46">
        <v>10</v>
      </c>
      <c r="J54" s="76">
        <v>10</v>
      </c>
      <c r="K54" s="54">
        <v>10</v>
      </c>
      <c r="L54" s="54">
        <v>10</v>
      </c>
      <c r="M54" s="75">
        <v>10</v>
      </c>
      <c r="N54" s="59">
        <v>10</v>
      </c>
    </row>
    <row r="55" spans="1:14" ht="15">
      <c r="A55" s="160" t="s">
        <v>22</v>
      </c>
      <c r="B55" s="161"/>
      <c r="C55" s="161"/>
      <c r="D55" s="161"/>
      <c r="E55" s="161"/>
      <c r="F55" s="161"/>
      <c r="G55" s="161"/>
      <c r="H55" s="162"/>
      <c r="I55" s="110">
        <f>'MEMORIAL DE CÁLCULO '!D21</f>
        <v>80.025725</v>
      </c>
      <c r="J55" s="95">
        <f>'MEMORIAL DE CÁLCULO '!H21</f>
        <v>100</v>
      </c>
      <c r="K55" s="95">
        <f>'MEMORIAL DE CÁLCULO '!L21</f>
        <v>100</v>
      </c>
      <c r="L55" s="83">
        <f>'MEMORIAL DE CÁLCULO '!P21</f>
        <v>76.48065</v>
      </c>
      <c r="M55" s="102">
        <f>'MEMORIAL DE CÁLCULO '!T21</f>
        <v>13.004999999999999</v>
      </c>
      <c r="N55" s="102">
        <f>'MEMORIAL DE CÁLCULO '!X21</f>
        <v>100</v>
      </c>
    </row>
    <row r="56" spans="1:14" ht="23.25" customHeight="1">
      <c r="A56" s="157" t="s">
        <v>23</v>
      </c>
      <c r="B56" s="158"/>
      <c r="C56" s="158"/>
      <c r="D56" s="158"/>
      <c r="E56" s="158"/>
      <c r="F56" s="158"/>
      <c r="G56" s="158"/>
      <c r="H56" s="159"/>
      <c r="I56" s="55">
        <f>((I55*0.9)+10)/10</f>
        <v>8.20231525</v>
      </c>
      <c r="J56" s="55">
        <f>((J55*0.9)+10)/10</f>
        <v>10</v>
      </c>
      <c r="K56" s="55">
        <f>((K55*0.9)+10)/10</f>
        <v>10</v>
      </c>
      <c r="L56" s="84">
        <f>((L55*0.9)+L54)/10</f>
        <v>7.883258499999999</v>
      </c>
      <c r="M56" s="55">
        <f>((M55*0.9)+10)/10</f>
        <v>2.1704499999999998</v>
      </c>
      <c r="N56" s="55">
        <f>((N55*0.9)+10)/10</f>
        <v>10</v>
      </c>
    </row>
    <row r="57" spans="1:14" s="33" customFormat="1" ht="23.25" customHeight="1" thickBot="1">
      <c r="A57" s="152" t="s">
        <v>16</v>
      </c>
      <c r="B57" s="153"/>
      <c r="C57" s="153"/>
      <c r="D57" s="153"/>
      <c r="E57" s="153"/>
      <c r="F57" s="153"/>
      <c r="G57" s="153"/>
      <c r="H57" s="154"/>
      <c r="I57" s="96" t="s">
        <v>88</v>
      </c>
      <c r="J57" s="96" t="s">
        <v>88</v>
      </c>
      <c r="K57" s="96" t="s">
        <v>88</v>
      </c>
      <c r="L57" s="96" t="s">
        <v>88</v>
      </c>
      <c r="M57" s="85" t="s">
        <v>65</v>
      </c>
      <c r="N57" s="96" t="s">
        <v>88</v>
      </c>
    </row>
    <row r="62" spans="9:14" ht="15">
      <c r="I62" s="26"/>
      <c r="J62" s="111"/>
      <c r="K62" s="26"/>
      <c r="L62" s="26"/>
      <c r="M62" s="98"/>
      <c r="N62" s="27"/>
    </row>
    <row r="85" spans="9:14" ht="15">
      <c r="I85" s="26"/>
      <c r="J85" s="111"/>
      <c r="K85" s="26"/>
      <c r="L85" s="26"/>
      <c r="M85" s="98"/>
      <c r="N85" s="27"/>
    </row>
  </sheetData>
  <sheetProtection/>
  <mergeCells count="52">
    <mergeCell ref="A40:H40"/>
    <mergeCell ref="I38:I40"/>
    <mergeCell ref="J38:J40"/>
    <mergeCell ref="A25:H25"/>
    <mergeCell ref="K17:K20"/>
    <mergeCell ref="L17:L20"/>
    <mergeCell ref="A19:H19"/>
    <mergeCell ref="I17:I20"/>
    <mergeCell ref="J17:J20"/>
    <mergeCell ref="A41:H41"/>
    <mergeCell ref="I13:N13"/>
    <mergeCell ref="K38:K40"/>
    <mergeCell ref="L38:L40"/>
    <mergeCell ref="M38:M40"/>
    <mergeCell ref="A38:H38"/>
    <mergeCell ref="A39:H39"/>
    <mergeCell ref="M17:M20"/>
    <mergeCell ref="A15:H15"/>
    <mergeCell ref="A48:H48"/>
    <mergeCell ref="A49:H49"/>
    <mergeCell ref="A50:H50"/>
    <mergeCell ref="A51:H51"/>
    <mergeCell ref="A52:H52"/>
    <mergeCell ref="A53:H53"/>
    <mergeCell ref="N48:N51"/>
    <mergeCell ref="A57:H57"/>
    <mergeCell ref="I48:I51"/>
    <mergeCell ref="J48:J51"/>
    <mergeCell ref="K48:K51"/>
    <mergeCell ref="L48:L51"/>
    <mergeCell ref="A54:H54"/>
    <mergeCell ref="A56:H56"/>
    <mergeCell ref="A55:H55"/>
    <mergeCell ref="M48:M51"/>
    <mergeCell ref="L45:L47"/>
    <mergeCell ref="M45:M47"/>
    <mergeCell ref="A43:H43"/>
    <mergeCell ref="A44:H44"/>
    <mergeCell ref="I43:I44"/>
    <mergeCell ref="J43:J44"/>
    <mergeCell ref="I45:I47"/>
    <mergeCell ref="J45:J47"/>
    <mergeCell ref="B6:N6"/>
    <mergeCell ref="N17:N20"/>
    <mergeCell ref="N38:N40"/>
    <mergeCell ref="N43:N44"/>
    <mergeCell ref="N45:N47"/>
    <mergeCell ref="A47:H47"/>
    <mergeCell ref="K43:K44"/>
    <mergeCell ref="L43:L44"/>
    <mergeCell ref="M43:M44"/>
    <mergeCell ref="K45:K4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landscape" paperSize="9" scale="30" r:id="rId3"/>
  <legacyDrawing r:id="rId2"/>
  <oleObjects>
    <oleObject progId="Word.Picture.8" shapeId="6691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view="pageBreakPreview" zoomScale="60" zoomScaleNormal="75" zoomScalePageLayoutView="0" workbookViewId="0" topLeftCell="A1">
      <selection activeCell="H38" sqref="H38"/>
    </sheetView>
  </sheetViews>
  <sheetFormatPr defaultColWidth="9.140625" defaultRowHeight="15"/>
  <cols>
    <col min="1" max="1" width="13.140625" style="34" customWidth="1"/>
    <col min="2" max="2" width="32.7109375" style="34" customWidth="1"/>
    <col min="3" max="3" width="11.140625" style="37" customWidth="1"/>
    <col min="4" max="5" width="12.8515625" style="37" customWidth="1"/>
    <col min="6" max="6" width="40.421875" style="37" customWidth="1"/>
    <col min="7" max="8" width="12.8515625" style="37" customWidth="1"/>
    <col min="9" max="9" width="30.7109375" style="34" customWidth="1"/>
    <col min="10" max="10" width="38.7109375" style="34" customWidth="1"/>
    <col min="11" max="11" width="12.00390625" style="34" customWidth="1"/>
    <col min="12" max="12" width="13.140625" style="34" customWidth="1"/>
    <col min="13" max="13" width="20.7109375" style="34" customWidth="1"/>
    <col min="14" max="14" width="43.00390625" style="34" bestFit="1" customWidth="1"/>
    <col min="15" max="15" width="12.8515625" style="34" customWidth="1"/>
    <col min="16" max="16" width="13.7109375" style="34" customWidth="1"/>
    <col min="17" max="17" width="12.57421875" style="34" customWidth="1"/>
    <col min="18" max="18" width="36.421875" style="34" customWidth="1"/>
    <col min="19" max="19" width="13.140625" style="34" customWidth="1"/>
    <col min="20" max="20" width="13.28125" style="34" customWidth="1"/>
    <col min="21" max="21" width="23.140625" style="34" customWidth="1"/>
    <col min="22" max="22" width="23.28125" style="34" customWidth="1"/>
    <col min="23" max="23" width="13.140625" style="34" customWidth="1"/>
    <col min="24" max="24" width="13.28125" style="34" customWidth="1"/>
    <col min="25" max="16384" width="9.140625" style="34" customWidth="1"/>
  </cols>
  <sheetData>
    <row r="1" spans="1:20" ht="25.5" customHeight="1" thickBot="1">
      <c r="A1" s="212" t="s">
        <v>81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24" ht="15">
      <c r="A2" s="216" t="s">
        <v>46</v>
      </c>
      <c r="B2" s="217"/>
      <c r="C2" s="217"/>
      <c r="D2" s="218"/>
      <c r="E2" s="206" t="s">
        <v>47</v>
      </c>
      <c r="F2" s="207"/>
      <c r="G2" s="207"/>
      <c r="H2" s="208"/>
      <c r="I2" s="197" t="s">
        <v>48</v>
      </c>
      <c r="J2" s="198"/>
      <c r="K2" s="198"/>
      <c r="L2" s="199"/>
      <c r="M2" s="203" t="s">
        <v>49</v>
      </c>
      <c r="N2" s="204"/>
      <c r="O2" s="204"/>
      <c r="P2" s="205"/>
      <c r="Q2" s="213" t="s">
        <v>50</v>
      </c>
      <c r="R2" s="214"/>
      <c r="S2" s="214"/>
      <c r="T2" s="215"/>
      <c r="U2" s="209" t="s">
        <v>51</v>
      </c>
      <c r="V2" s="210"/>
      <c r="W2" s="210"/>
      <c r="X2" s="211"/>
    </row>
    <row r="3" spans="1:24" ht="15">
      <c r="A3" s="35" t="s">
        <v>17</v>
      </c>
      <c r="B3" s="32" t="s">
        <v>18</v>
      </c>
      <c r="C3" s="36" t="s">
        <v>20</v>
      </c>
      <c r="D3" s="38" t="s">
        <v>19</v>
      </c>
      <c r="E3" s="35" t="s">
        <v>17</v>
      </c>
      <c r="F3" s="32" t="s">
        <v>18</v>
      </c>
      <c r="G3" s="36" t="s">
        <v>20</v>
      </c>
      <c r="H3" s="38" t="s">
        <v>19</v>
      </c>
      <c r="I3" s="35" t="s">
        <v>17</v>
      </c>
      <c r="J3" s="32" t="s">
        <v>18</v>
      </c>
      <c r="K3" s="36" t="s">
        <v>20</v>
      </c>
      <c r="L3" s="38" t="s">
        <v>19</v>
      </c>
      <c r="M3" s="35" t="s">
        <v>17</v>
      </c>
      <c r="N3" s="32" t="s">
        <v>18</v>
      </c>
      <c r="O3" s="36" t="s">
        <v>20</v>
      </c>
      <c r="P3" s="38" t="s">
        <v>19</v>
      </c>
      <c r="Q3" s="35" t="s">
        <v>17</v>
      </c>
      <c r="R3" s="32" t="s">
        <v>18</v>
      </c>
      <c r="S3" s="36" t="s">
        <v>20</v>
      </c>
      <c r="T3" s="38" t="s">
        <v>19</v>
      </c>
      <c r="U3" s="35" t="s">
        <v>17</v>
      </c>
      <c r="V3" s="32" t="s">
        <v>18</v>
      </c>
      <c r="W3" s="36" t="s">
        <v>20</v>
      </c>
      <c r="X3" s="38" t="s">
        <v>19</v>
      </c>
    </row>
    <row r="4" spans="1:24" ht="15">
      <c r="A4" s="35" t="s">
        <v>145</v>
      </c>
      <c r="B4" s="32" t="s">
        <v>146</v>
      </c>
      <c r="C4" s="36">
        <v>32010.29</v>
      </c>
      <c r="D4" s="38">
        <f>C4/4000*10</f>
        <v>80.025725</v>
      </c>
      <c r="E4" s="35" t="s">
        <v>161</v>
      </c>
      <c r="F4" s="32" t="s">
        <v>162</v>
      </c>
      <c r="G4" s="36">
        <v>56630</v>
      </c>
      <c r="H4" s="38">
        <f>G4/4000*10</f>
        <v>141.57500000000002</v>
      </c>
      <c r="I4" s="35" t="s">
        <v>89</v>
      </c>
      <c r="J4" s="32" t="s">
        <v>87</v>
      </c>
      <c r="K4" s="36">
        <v>37743.91</v>
      </c>
      <c r="L4" s="38">
        <f>K4/4000*10</f>
        <v>94.35977500000001</v>
      </c>
      <c r="M4" s="35">
        <v>7256388</v>
      </c>
      <c r="N4" s="32" t="s">
        <v>64</v>
      </c>
      <c r="O4" s="36">
        <v>9068.83</v>
      </c>
      <c r="P4" s="38">
        <f>O4/4000*10</f>
        <v>22.672075</v>
      </c>
      <c r="Q4" s="35" t="s">
        <v>101</v>
      </c>
      <c r="R4" s="32" t="s">
        <v>102</v>
      </c>
      <c r="S4" s="36">
        <v>5202</v>
      </c>
      <c r="T4" s="38">
        <f>S4/4000*10</f>
        <v>13.004999999999999</v>
      </c>
      <c r="U4" s="35" t="s">
        <v>124</v>
      </c>
      <c r="V4" s="32" t="s">
        <v>125</v>
      </c>
      <c r="W4" s="36">
        <v>25239</v>
      </c>
      <c r="X4" s="38">
        <f>W4/4000*10</f>
        <v>63.097500000000004</v>
      </c>
    </row>
    <row r="5" spans="1:24" ht="15">
      <c r="A5" s="35"/>
      <c r="B5" s="32"/>
      <c r="C5" s="36"/>
      <c r="D5" s="38">
        <f aca="true" t="shared" si="0" ref="D5:D20">C5/4000*10</f>
        <v>0</v>
      </c>
      <c r="E5" s="35"/>
      <c r="F5" s="32"/>
      <c r="G5" s="36"/>
      <c r="H5" s="38">
        <f aca="true" t="shared" si="1" ref="H5:H20">G5/4000*10</f>
        <v>0</v>
      </c>
      <c r="I5" s="35" t="s">
        <v>90</v>
      </c>
      <c r="J5" s="32" t="s">
        <v>87</v>
      </c>
      <c r="K5" s="36">
        <v>45170</v>
      </c>
      <c r="L5" s="38">
        <f aca="true" t="shared" si="2" ref="L5:L20">K5/4000*10</f>
        <v>112.92500000000001</v>
      </c>
      <c r="M5" s="115" t="s">
        <v>159</v>
      </c>
      <c r="N5" s="112" t="s">
        <v>157</v>
      </c>
      <c r="O5" s="113">
        <v>12865</v>
      </c>
      <c r="P5" s="38">
        <f aca="true" t="shared" si="3" ref="P5:P20">O5/4000*10</f>
        <v>32.1625</v>
      </c>
      <c r="Q5" s="35"/>
      <c r="R5" s="32"/>
      <c r="S5" s="36"/>
      <c r="T5" s="38">
        <f aca="true" t="shared" si="4" ref="T5:T20">S5/4000*10</f>
        <v>0</v>
      </c>
      <c r="U5" s="35" t="s">
        <v>126</v>
      </c>
      <c r="V5" s="32" t="s">
        <v>125</v>
      </c>
      <c r="W5" s="36">
        <v>27916.89</v>
      </c>
      <c r="X5" s="38">
        <f aca="true" t="shared" si="5" ref="X5:X20">W5/4000*10</f>
        <v>69.792225</v>
      </c>
    </row>
    <row r="6" spans="1:24" ht="15">
      <c r="A6" s="35"/>
      <c r="B6" s="32"/>
      <c r="C6" s="36"/>
      <c r="D6" s="38">
        <f t="shared" si="0"/>
        <v>0</v>
      </c>
      <c r="E6" s="35"/>
      <c r="F6" s="32"/>
      <c r="G6" s="36"/>
      <c r="H6" s="38">
        <f t="shared" si="1"/>
        <v>0</v>
      </c>
      <c r="I6" s="35"/>
      <c r="J6" s="32"/>
      <c r="K6" s="36"/>
      <c r="L6" s="38">
        <f t="shared" si="2"/>
        <v>0</v>
      </c>
      <c r="M6" s="114" t="s">
        <v>158</v>
      </c>
      <c r="N6" s="112" t="s">
        <v>157</v>
      </c>
      <c r="O6" s="36">
        <v>8658.43</v>
      </c>
      <c r="P6" s="38">
        <f t="shared" si="3"/>
        <v>21.646075000000003</v>
      </c>
      <c r="Q6" s="35"/>
      <c r="R6" s="32"/>
      <c r="S6" s="36"/>
      <c r="T6" s="38">
        <f t="shared" si="4"/>
        <v>0</v>
      </c>
      <c r="U6" s="35" t="s">
        <v>127</v>
      </c>
      <c r="V6" s="32" t="s">
        <v>125</v>
      </c>
      <c r="W6" s="36">
        <v>4406.4</v>
      </c>
      <c r="X6" s="38">
        <f t="shared" si="5"/>
        <v>11.015999999999998</v>
      </c>
    </row>
    <row r="7" spans="1:24" ht="15">
      <c r="A7" s="35"/>
      <c r="B7" s="32"/>
      <c r="C7" s="36"/>
      <c r="D7" s="38">
        <f t="shared" si="0"/>
        <v>0</v>
      </c>
      <c r="E7" s="35"/>
      <c r="F7" s="32"/>
      <c r="G7" s="36"/>
      <c r="H7" s="38">
        <f t="shared" si="1"/>
        <v>0</v>
      </c>
      <c r="I7" s="35"/>
      <c r="J7" s="32"/>
      <c r="K7" s="36"/>
      <c r="L7" s="38">
        <f t="shared" si="2"/>
        <v>0</v>
      </c>
      <c r="M7" s="35"/>
      <c r="N7" s="32"/>
      <c r="O7" s="36"/>
      <c r="P7" s="38">
        <f t="shared" si="3"/>
        <v>0</v>
      </c>
      <c r="Q7" s="35"/>
      <c r="R7" s="32"/>
      <c r="S7" s="36"/>
      <c r="T7" s="38">
        <f t="shared" si="4"/>
        <v>0</v>
      </c>
      <c r="U7" s="35"/>
      <c r="V7" s="32"/>
      <c r="W7" s="36"/>
      <c r="X7" s="38">
        <f t="shared" si="5"/>
        <v>0</v>
      </c>
    </row>
    <row r="8" spans="1:24" ht="15">
      <c r="A8" s="35"/>
      <c r="B8" s="32"/>
      <c r="C8" s="36"/>
      <c r="D8" s="38">
        <f t="shared" si="0"/>
        <v>0</v>
      </c>
      <c r="E8" s="35"/>
      <c r="F8" s="32"/>
      <c r="G8" s="36"/>
      <c r="H8" s="38">
        <f t="shared" si="1"/>
        <v>0</v>
      </c>
      <c r="I8" s="35"/>
      <c r="J8" s="32"/>
      <c r="K8" s="36"/>
      <c r="L8" s="38">
        <f t="shared" si="2"/>
        <v>0</v>
      </c>
      <c r="M8" s="35"/>
      <c r="N8" s="32"/>
      <c r="O8" s="36"/>
      <c r="P8" s="38">
        <f t="shared" si="3"/>
        <v>0</v>
      </c>
      <c r="Q8" s="35"/>
      <c r="R8" s="32"/>
      <c r="S8" s="36"/>
      <c r="T8" s="38">
        <f t="shared" si="4"/>
        <v>0</v>
      </c>
      <c r="U8" s="35"/>
      <c r="V8" s="32"/>
      <c r="W8" s="36"/>
      <c r="X8" s="38">
        <f t="shared" si="5"/>
        <v>0</v>
      </c>
    </row>
    <row r="9" spans="1:24" ht="15">
      <c r="A9" s="35"/>
      <c r="B9" s="32"/>
      <c r="C9" s="36"/>
      <c r="D9" s="38">
        <f t="shared" si="0"/>
        <v>0</v>
      </c>
      <c r="E9" s="35"/>
      <c r="F9" s="32"/>
      <c r="G9" s="36"/>
      <c r="H9" s="38">
        <f t="shared" si="1"/>
        <v>0</v>
      </c>
      <c r="I9" s="35"/>
      <c r="J9" s="32"/>
      <c r="K9" s="36"/>
      <c r="L9" s="38">
        <f t="shared" si="2"/>
        <v>0</v>
      </c>
      <c r="M9" s="35"/>
      <c r="N9" s="32"/>
      <c r="O9" s="36"/>
      <c r="P9" s="38">
        <f t="shared" si="3"/>
        <v>0</v>
      </c>
      <c r="Q9" s="35"/>
      <c r="R9" s="32"/>
      <c r="S9" s="36"/>
      <c r="T9" s="38">
        <f t="shared" si="4"/>
        <v>0</v>
      </c>
      <c r="U9" s="35"/>
      <c r="V9" s="32"/>
      <c r="W9" s="36"/>
      <c r="X9" s="38">
        <f t="shared" si="5"/>
        <v>0</v>
      </c>
    </row>
    <row r="10" spans="1:24" ht="15">
      <c r="A10" s="35"/>
      <c r="B10" s="32"/>
      <c r="C10" s="36"/>
      <c r="D10" s="38">
        <f t="shared" si="0"/>
        <v>0</v>
      </c>
      <c r="E10" s="35"/>
      <c r="F10" s="32"/>
      <c r="G10" s="36"/>
      <c r="H10" s="38">
        <f t="shared" si="1"/>
        <v>0</v>
      </c>
      <c r="I10" s="35"/>
      <c r="J10" s="32"/>
      <c r="K10" s="36"/>
      <c r="L10" s="38">
        <f t="shared" si="2"/>
        <v>0</v>
      </c>
      <c r="M10" s="35"/>
      <c r="N10" s="32"/>
      <c r="O10" s="36"/>
      <c r="P10" s="38">
        <f t="shared" si="3"/>
        <v>0</v>
      </c>
      <c r="Q10" s="35"/>
      <c r="R10" s="32"/>
      <c r="S10" s="36"/>
      <c r="T10" s="38">
        <f t="shared" si="4"/>
        <v>0</v>
      </c>
      <c r="U10" s="35"/>
      <c r="V10" s="32"/>
      <c r="W10" s="36"/>
      <c r="X10" s="38">
        <f t="shared" si="5"/>
        <v>0</v>
      </c>
    </row>
    <row r="11" spans="1:24" ht="15">
      <c r="A11" s="35"/>
      <c r="B11" s="32"/>
      <c r="C11" s="36"/>
      <c r="D11" s="38">
        <f t="shared" si="0"/>
        <v>0</v>
      </c>
      <c r="E11" s="35"/>
      <c r="F11" s="32"/>
      <c r="G11" s="36"/>
      <c r="H11" s="38">
        <f t="shared" si="1"/>
        <v>0</v>
      </c>
      <c r="I11" s="35"/>
      <c r="J11" s="32"/>
      <c r="K11" s="36"/>
      <c r="L11" s="38">
        <f t="shared" si="2"/>
        <v>0</v>
      </c>
      <c r="M11" s="35"/>
      <c r="N11" s="32"/>
      <c r="O11" s="36"/>
      <c r="P11" s="38">
        <f t="shared" si="3"/>
        <v>0</v>
      </c>
      <c r="Q11" s="35"/>
      <c r="R11" s="32"/>
      <c r="S11" s="36"/>
      <c r="T11" s="38">
        <f t="shared" si="4"/>
        <v>0</v>
      </c>
      <c r="U11" s="35"/>
      <c r="V11" s="32"/>
      <c r="W11" s="36"/>
      <c r="X11" s="38">
        <f t="shared" si="5"/>
        <v>0</v>
      </c>
    </row>
    <row r="12" spans="1:24" ht="15">
      <c r="A12" s="35"/>
      <c r="B12" s="32"/>
      <c r="C12" s="36"/>
      <c r="D12" s="38">
        <f t="shared" si="0"/>
        <v>0</v>
      </c>
      <c r="E12" s="35"/>
      <c r="F12" s="32"/>
      <c r="G12" s="36"/>
      <c r="H12" s="38">
        <f t="shared" si="1"/>
        <v>0</v>
      </c>
      <c r="I12" s="35"/>
      <c r="J12" s="32"/>
      <c r="K12" s="36"/>
      <c r="L12" s="38">
        <f t="shared" si="2"/>
        <v>0</v>
      </c>
      <c r="M12" s="35"/>
      <c r="N12" s="32"/>
      <c r="O12" s="36"/>
      <c r="P12" s="38">
        <f t="shared" si="3"/>
        <v>0</v>
      </c>
      <c r="Q12" s="35"/>
      <c r="R12" s="32"/>
      <c r="S12" s="36"/>
      <c r="T12" s="38">
        <f t="shared" si="4"/>
        <v>0</v>
      </c>
      <c r="U12" s="35"/>
      <c r="V12" s="32"/>
      <c r="W12" s="36"/>
      <c r="X12" s="38">
        <f t="shared" si="5"/>
        <v>0</v>
      </c>
    </row>
    <row r="13" spans="1:24" ht="15">
      <c r="A13" s="35"/>
      <c r="B13" s="32"/>
      <c r="C13" s="36"/>
      <c r="D13" s="38">
        <f t="shared" si="0"/>
        <v>0</v>
      </c>
      <c r="E13" s="35"/>
      <c r="F13" s="32"/>
      <c r="G13" s="36"/>
      <c r="H13" s="38">
        <f t="shared" si="1"/>
        <v>0</v>
      </c>
      <c r="I13" s="35"/>
      <c r="J13" s="32"/>
      <c r="K13" s="36"/>
      <c r="L13" s="38">
        <f t="shared" si="2"/>
        <v>0</v>
      </c>
      <c r="M13" s="35"/>
      <c r="N13" s="32"/>
      <c r="O13" s="36"/>
      <c r="P13" s="38">
        <f t="shared" si="3"/>
        <v>0</v>
      </c>
      <c r="Q13" s="35"/>
      <c r="R13" s="32"/>
      <c r="S13" s="36"/>
      <c r="T13" s="38">
        <f t="shared" si="4"/>
        <v>0</v>
      </c>
      <c r="U13" s="35"/>
      <c r="V13" s="32"/>
      <c r="W13" s="36"/>
      <c r="X13" s="38">
        <f t="shared" si="5"/>
        <v>0</v>
      </c>
    </row>
    <row r="14" spans="1:24" ht="15">
      <c r="A14" s="35"/>
      <c r="B14" s="32"/>
      <c r="C14" s="36"/>
      <c r="D14" s="38">
        <f t="shared" si="0"/>
        <v>0</v>
      </c>
      <c r="E14" s="35"/>
      <c r="F14" s="32"/>
      <c r="G14" s="36"/>
      <c r="H14" s="38">
        <f t="shared" si="1"/>
        <v>0</v>
      </c>
      <c r="I14" s="35"/>
      <c r="J14" s="32"/>
      <c r="K14" s="36"/>
      <c r="L14" s="38">
        <f t="shared" si="2"/>
        <v>0</v>
      </c>
      <c r="M14" s="35"/>
      <c r="N14" s="32"/>
      <c r="O14" s="36"/>
      <c r="P14" s="38">
        <f t="shared" si="3"/>
        <v>0</v>
      </c>
      <c r="Q14" s="35"/>
      <c r="R14" s="32"/>
      <c r="S14" s="36"/>
      <c r="T14" s="38">
        <f t="shared" si="4"/>
        <v>0</v>
      </c>
      <c r="U14" s="35"/>
      <c r="V14" s="32"/>
      <c r="W14" s="36"/>
      <c r="X14" s="38">
        <f t="shared" si="5"/>
        <v>0</v>
      </c>
    </row>
    <row r="15" spans="1:24" ht="15">
      <c r="A15" s="35"/>
      <c r="B15" s="32"/>
      <c r="C15" s="36"/>
      <c r="D15" s="38">
        <f t="shared" si="0"/>
        <v>0</v>
      </c>
      <c r="E15" s="35"/>
      <c r="F15" s="32"/>
      <c r="G15" s="36"/>
      <c r="H15" s="38">
        <f t="shared" si="1"/>
        <v>0</v>
      </c>
      <c r="I15" s="35"/>
      <c r="J15" s="32"/>
      <c r="K15" s="36"/>
      <c r="L15" s="38">
        <f t="shared" si="2"/>
        <v>0</v>
      </c>
      <c r="M15" s="35"/>
      <c r="N15" s="32"/>
      <c r="O15" s="36"/>
      <c r="P15" s="38">
        <f t="shared" si="3"/>
        <v>0</v>
      </c>
      <c r="Q15" s="35"/>
      <c r="R15" s="32"/>
      <c r="S15" s="36"/>
      <c r="T15" s="38">
        <f t="shared" si="4"/>
        <v>0</v>
      </c>
      <c r="U15" s="35"/>
      <c r="V15" s="32"/>
      <c r="W15" s="36"/>
      <c r="X15" s="38">
        <f t="shared" si="5"/>
        <v>0</v>
      </c>
    </row>
    <row r="16" spans="1:24" ht="15">
      <c r="A16" s="35"/>
      <c r="B16" s="32"/>
      <c r="C16" s="36"/>
      <c r="D16" s="38">
        <f t="shared" si="0"/>
        <v>0</v>
      </c>
      <c r="E16" s="35"/>
      <c r="F16" s="32"/>
      <c r="G16" s="36"/>
      <c r="H16" s="38">
        <f t="shared" si="1"/>
        <v>0</v>
      </c>
      <c r="I16" s="35"/>
      <c r="J16" s="32"/>
      <c r="K16" s="36"/>
      <c r="L16" s="38">
        <f t="shared" si="2"/>
        <v>0</v>
      </c>
      <c r="M16" s="35"/>
      <c r="N16" s="32"/>
      <c r="O16" s="36"/>
      <c r="P16" s="38">
        <f t="shared" si="3"/>
        <v>0</v>
      </c>
      <c r="Q16" s="35"/>
      <c r="R16" s="32"/>
      <c r="S16" s="36"/>
      <c r="T16" s="38">
        <f t="shared" si="4"/>
        <v>0</v>
      </c>
      <c r="U16" s="35"/>
      <c r="V16" s="32"/>
      <c r="W16" s="36"/>
      <c r="X16" s="38">
        <f t="shared" si="5"/>
        <v>0</v>
      </c>
    </row>
    <row r="17" spans="1:24" ht="15">
      <c r="A17" s="35"/>
      <c r="B17" s="32"/>
      <c r="C17" s="36"/>
      <c r="D17" s="38">
        <f t="shared" si="0"/>
        <v>0</v>
      </c>
      <c r="E17" s="35"/>
      <c r="F17" s="32"/>
      <c r="G17" s="36"/>
      <c r="H17" s="38">
        <f t="shared" si="1"/>
        <v>0</v>
      </c>
      <c r="I17" s="35"/>
      <c r="J17" s="32"/>
      <c r="K17" s="36"/>
      <c r="L17" s="38">
        <f t="shared" si="2"/>
        <v>0</v>
      </c>
      <c r="M17" s="35"/>
      <c r="N17" s="32"/>
      <c r="O17" s="36"/>
      <c r="P17" s="38">
        <f t="shared" si="3"/>
        <v>0</v>
      </c>
      <c r="Q17" s="35"/>
      <c r="R17" s="32"/>
      <c r="S17" s="36"/>
      <c r="T17" s="38">
        <f t="shared" si="4"/>
        <v>0</v>
      </c>
      <c r="U17" s="35"/>
      <c r="V17" s="32"/>
      <c r="W17" s="36"/>
      <c r="X17" s="38">
        <f t="shared" si="5"/>
        <v>0</v>
      </c>
    </row>
    <row r="18" spans="1:24" ht="15">
      <c r="A18" s="35"/>
      <c r="B18" s="32"/>
      <c r="C18" s="36"/>
      <c r="D18" s="38">
        <f t="shared" si="0"/>
        <v>0</v>
      </c>
      <c r="E18" s="35"/>
      <c r="F18" s="32"/>
      <c r="G18" s="36"/>
      <c r="H18" s="38">
        <f t="shared" si="1"/>
        <v>0</v>
      </c>
      <c r="I18" s="35"/>
      <c r="J18" s="32"/>
      <c r="K18" s="36"/>
      <c r="L18" s="38">
        <f t="shared" si="2"/>
        <v>0</v>
      </c>
      <c r="M18" s="35"/>
      <c r="N18" s="32"/>
      <c r="O18" s="36"/>
      <c r="P18" s="38">
        <f t="shared" si="3"/>
        <v>0</v>
      </c>
      <c r="Q18" s="35"/>
      <c r="R18" s="32"/>
      <c r="S18" s="36"/>
      <c r="T18" s="38">
        <f t="shared" si="4"/>
        <v>0</v>
      </c>
      <c r="U18" s="35"/>
      <c r="V18" s="32"/>
      <c r="W18" s="36"/>
      <c r="X18" s="38">
        <f t="shared" si="5"/>
        <v>0</v>
      </c>
    </row>
    <row r="19" spans="1:24" ht="15">
      <c r="A19" s="35"/>
      <c r="B19" s="32"/>
      <c r="C19" s="36"/>
      <c r="D19" s="38">
        <f t="shared" si="0"/>
        <v>0</v>
      </c>
      <c r="E19" s="35"/>
      <c r="F19" s="32"/>
      <c r="G19" s="36"/>
      <c r="H19" s="38">
        <f t="shared" si="1"/>
        <v>0</v>
      </c>
      <c r="I19" s="35"/>
      <c r="J19" s="32"/>
      <c r="K19" s="36"/>
      <c r="L19" s="38">
        <f t="shared" si="2"/>
        <v>0</v>
      </c>
      <c r="M19" s="35"/>
      <c r="N19" s="32"/>
      <c r="O19" s="36"/>
      <c r="P19" s="38">
        <f t="shared" si="3"/>
        <v>0</v>
      </c>
      <c r="Q19" s="35"/>
      <c r="R19" s="32"/>
      <c r="S19" s="36"/>
      <c r="T19" s="38">
        <f t="shared" si="4"/>
        <v>0</v>
      </c>
      <c r="U19" s="35"/>
      <c r="V19" s="32"/>
      <c r="W19" s="36"/>
      <c r="X19" s="38">
        <f t="shared" si="5"/>
        <v>0</v>
      </c>
    </row>
    <row r="20" spans="1:24" ht="15">
      <c r="A20" s="35"/>
      <c r="B20" s="32"/>
      <c r="C20" s="36"/>
      <c r="D20" s="38">
        <f t="shared" si="0"/>
        <v>0</v>
      </c>
      <c r="E20" s="35"/>
      <c r="F20" s="32"/>
      <c r="G20" s="36"/>
      <c r="H20" s="38">
        <f t="shared" si="1"/>
        <v>0</v>
      </c>
      <c r="I20" s="35"/>
      <c r="J20" s="32"/>
      <c r="K20" s="36"/>
      <c r="L20" s="38">
        <f t="shared" si="2"/>
        <v>0</v>
      </c>
      <c r="M20" s="35"/>
      <c r="N20" s="32"/>
      <c r="O20" s="36"/>
      <c r="P20" s="38">
        <f t="shared" si="3"/>
        <v>0</v>
      </c>
      <c r="Q20" s="35"/>
      <c r="R20" s="32"/>
      <c r="S20" s="36"/>
      <c r="T20" s="38">
        <f t="shared" si="4"/>
        <v>0</v>
      </c>
      <c r="U20" s="35"/>
      <c r="V20" s="32"/>
      <c r="W20" s="36"/>
      <c r="X20" s="38">
        <f t="shared" si="5"/>
        <v>0</v>
      </c>
    </row>
    <row r="21" spans="1:24" ht="15.75" thickBot="1">
      <c r="A21" s="200" t="s">
        <v>21</v>
      </c>
      <c r="B21" s="201"/>
      <c r="C21" s="202"/>
      <c r="D21" s="63">
        <f>IF(SUM(D4:D20)&lt;=100,SUM(D4:D20),100)</f>
        <v>80.025725</v>
      </c>
      <c r="E21" s="200" t="s">
        <v>21</v>
      </c>
      <c r="F21" s="201"/>
      <c r="G21" s="202"/>
      <c r="H21" s="63">
        <f>IF(SUM(H4:H20)&lt;=100,SUM(H4:H20),100)</f>
        <v>100</v>
      </c>
      <c r="I21" s="200" t="s">
        <v>21</v>
      </c>
      <c r="J21" s="201"/>
      <c r="K21" s="202"/>
      <c r="L21" s="63">
        <f>IF(SUM(L4:L20)&lt;=100,SUM(L4:L20),100)</f>
        <v>100</v>
      </c>
      <c r="M21" s="200" t="s">
        <v>21</v>
      </c>
      <c r="N21" s="201"/>
      <c r="O21" s="202"/>
      <c r="P21" s="63">
        <f>IF(SUM(P4:P20)&lt;=100,SUM(P4:P20),100)</f>
        <v>76.48065</v>
      </c>
      <c r="Q21" s="200" t="s">
        <v>21</v>
      </c>
      <c r="R21" s="201"/>
      <c r="S21" s="202"/>
      <c r="T21" s="63">
        <f>IF(SUM(T4:T20)&lt;=100,SUM(T4:T20),100)</f>
        <v>13.004999999999999</v>
      </c>
      <c r="U21" s="200" t="s">
        <v>21</v>
      </c>
      <c r="V21" s="201"/>
      <c r="W21" s="202"/>
      <c r="X21" s="63">
        <f>IF(SUM(X4:X20)&lt;=100,SUM(X4:X20),100)</f>
        <v>100</v>
      </c>
    </row>
    <row r="22" spans="5:6" ht="15">
      <c r="E22" s="34"/>
      <c r="F22" s="34"/>
    </row>
    <row r="23" spans="2:23" s="122" customFormat="1" ht="15">
      <c r="B23" s="122" t="s">
        <v>24</v>
      </c>
      <c r="C23" s="123">
        <v>100</v>
      </c>
      <c r="D23" s="124"/>
      <c r="E23" s="125"/>
      <c r="F23" s="122" t="s">
        <v>24</v>
      </c>
      <c r="G23" s="123">
        <v>100</v>
      </c>
      <c r="H23" s="124"/>
      <c r="I23" s="125"/>
      <c r="J23" s="122" t="s">
        <v>24</v>
      </c>
      <c r="K23" s="123">
        <v>100</v>
      </c>
      <c r="L23" s="126"/>
      <c r="M23" s="125"/>
      <c r="N23" s="122" t="s">
        <v>24</v>
      </c>
      <c r="O23" s="123">
        <v>100</v>
      </c>
      <c r="P23" s="126"/>
      <c r="Q23" s="125"/>
      <c r="R23" s="122" t="s">
        <v>24</v>
      </c>
      <c r="S23" s="123">
        <v>100</v>
      </c>
      <c r="T23" s="126"/>
      <c r="U23" s="125"/>
      <c r="V23" s="122" t="s">
        <v>24</v>
      </c>
      <c r="W23" s="123">
        <v>100</v>
      </c>
    </row>
    <row r="24" spans="4:21" ht="15">
      <c r="D24" s="118"/>
      <c r="E24" s="120"/>
      <c r="H24" s="118"/>
      <c r="I24" s="119"/>
      <c r="L24" s="121"/>
      <c r="M24" s="119"/>
      <c r="P24" s="121"/>
      <c r="Q24" s="119"/>
      <c r="T24" s="121"/>
      <c r="U24" s="119"/>
    </row>
    <row r="25" spans="4:21" ht="15">
      <c r="D25" s="118"/>
      <c r="E25" s="120"/>
      <c r="H25" s="118"/>
      <c r="I25" s="119"/>
      <c r="L25" s="121"/>
      <c r="M25" s="119"/>
      <c r="P25" s="121"/>
      <c r="Q25" s="119"/>
      <c r="T25" s="121"/>
      <c r="U25" s="119"/>
    </row>
    <row r="26" spans="2:24" ht="15">
      <c r="B26" s="34" t="str">
        <f>A2</f>
        <v>ECR</v>
      </c>
      <c r="C26" s="37" t="s">
        <v>170</v>
      </c>
      <c r="D26" s="118">
        <f>D21</f>
        <v>80.025725</v>
      </c>
      <c r="E26" s="120"/>
      <c r="F26" s="34" t="str">
        <f>E2</f>
        <v>Effect</v>
      </c>
      <c r="G26" s="37" t="s">
        <v>170</v>
      </c>
      <c r="H26" s="118">
        <f>H21</f>
        <v>100</v>
      </c>
      <c r="I26" s="119"/>
      <c r="J26" s="34" t="str">
        <f>I2</f>
        <v>Esprit</v>
      </c>
      <c r="K26" s="37" t="s">
        <v>170</v>
      </c>
      <c r="L26" s="118">
        <f>L21</f>
        <v>100</v>
      </c>
      <c r="M26" s="119"/>
      <c r="N26" s="34" t="str">
        <f>M2</f>
        <v>Liderança </v>
      </c>
      <c r="O26" s="37" t="s">
        <v>170</v>
      </c>
      <c r="P26" s="118">
        <f>P21</f>
        <v>76.48065</v>
      </c>
      <c r="Q26" s="119"/>
      <c r="R26" s="34" t="str">
        <f>Q2</f>
        <v>Officeplan</v>
      </c>
      <c r="S26" s="37" t="s">
        <v>170</v>
      </c>
      <c r="T26" s="118">
        <f>T21</f>
        <v>13.004999999999999</v>
      </c>
      <c r="U26" s="119"/>
      <c r="V26" s="34" t="str">
        <f>U2</f>
        <v>Pan</v>
      </c>
      <c r="W26" s="37" t="s">
        <v>170</v>
      </c>
      <c r="X26" s="37">
        <f>X21</f>
        <v>100</v>
      </c>
    </row>
    <row r="27" spans="2:24" ht="15">
      <c r="B27" s="34" t="str">
        <f>A2</f>
        <v>ECR</v>
      </c>
      <c r="C27" s="37" t="s">
        <v>171</v>
      </c>
      <c r="D27" s="118">
        <v>10</v>
      </c>
      <c r="E27" s="120"/>
      <c r="F27" s="34" t="str">
        <f>E2</f>
        <v>Effect</v>
      </c>
      <c r="G27" s="37" t="s">
        <v>171</v>
      </c>
      <c r="H27" s="118">
        <v>10</v>
      </c>
      <c r="I27" s="119"/>
      <c r="J27" s="34" t="str">
        <f>I2</f>
        <v>Esprit</v>
      </c>
      <c r="K27" s="37" t="s">
        <v>171</v>
      </c>
      <c r="L27" s="118">
        <v>10</v>
      </c>
      <c r="M27" s="119"/>
      <c r="N27" s="34" t="str">
        <f>M2</f>
        <v>Liderança </v>
      </c>
      <c r="O27" s="37" t="s">
        <v>171</v>
      </c>
      <c r="P27" s="118">
        <v>10</v>
      </c>
      <c r="Q27" s="119"/>
      <c r="R27" s="34" t="str">
        <f>Q2</f>
        <v>Officeplan</v>
      </c>
      <c r="S27" s="37" t="s">
        <v>171</v>
      </c>
      <c r="T27" s="118">
        <v>10</v>
      </c>
      <c r="U27" s="119"/>
      <c r="V27" s="34" t="str">
        <f>U2</f>
        <v>Pan</v>
      </c>
      <c r="W27" s="37" t="s">
        <v>171</v>
      </c>
      <c r="X27" s="37">
        <v>10</v>
      </c>
    </row>
    <row r="28" spans="4:24" ht="15">
      <c r="D28" s="118"/>
      <c r="E28" s="120"/>
      <c r="F28" s="34"/>
      <c r="H28" s="118"/>
      <c r="I28" s="119"/>
      <c r="K28" s="37"/>
      <c r="L28" s="118"/>
      <c r="M28" s="119"/>
      <c r="O28" s="37"/>
      <c r="P28" s="118"/>
      <c r="Q28" s="119"/>
      <c r="S28" s="37"/>
      <c r="T28" s="118"/>
      <c r="U28" s="119"/>
      <c r="W28" s="37"/>
      <c r="X28" s="37"/>
    </row>
    <row r="29" spans="2:24" ht="15">
      <c r="B29" s="34" t="str">
        <f>A2</f>
        <v>ECR</v>
      </c>
      <c r="C29" s="116" t="s">
        <v>172</v>
      </c>
      <c r="D29" s="117">
        <f>((D26*0.9)+D27)/10</f>
        <v>8.20231525</v>
      </c>
      <c r="E29" s="120"/>
      <c r="F29" s="34" t="str">
        <f>E2</f>
        <v>Effect</v>
      </c>
      <c r="G29" s="116" t="s">
        <v>172</v>
      </c>
      <c r="H29" s="117">
        <f>((H26*0.9)+H27)/10</f>
        <v>10</v>
      </c>
      <c r="I29" s="119"/>
      <c r="J29" s="34" t="str">
        <f>I2</f>
        <v>Esprit</v>
      </c>
      <c r="K29" s="116" t="s">
        <v>172</v>
      </c>
      <c r="L29" s="117">
        <f>((L26*0.9)+L27)/10</f>
        <v>10</v>
      </c>
      <c r="M29" s="119"/>
      <c r="N29" s="34" t="str">
        <f>M2</f>
        <v>Liderança </v>
      </c>
      <c r="O29" s="116" t="s">
        <v>172</v>
      </c>
      <c r="P29" s="117">
        <f>((P26*0.9)+P27)/10</f>
        <v>7.883258499999999</v>
      </c>
      <c r="Q29" s="119"/>
      <c r="R29" s="34" t="str">
        <f>Q2</f>
        <v>Officeplan</v>
      </c>
      <c r="S29" s="116" t="s">
        <v>172</v>
      </c>
      <c r="T29" s="117">
        <f>((T26*0.9)+T27)/10</f>
        <v>2.1704499999999998</v>
      </c>
      <c r="U29" s="119"/>
      <c r="V29" s="34" t="str">
        <f>U2</f>
        <v>Pan</v>
      </c>
      <c r="W29" s="116" t="s">
        <v>172</v>
      </c>
      <c r="X29" s="117">
        <f>((X26*0.9)+X27)/10</f>
        <v>10</v>
      </c>
    </row>
    <row r="30" spans="4:21" ht="15">
      <c r="D30" s="118"/>
      <c r="E30" s="120"/>
      <c r="H30" s="118"/>
      <c r="I30" s="119"/>
      <c r="L30" s="121"/>
      <c r="M30" s="119"/>
      <c r="P30" s="121"/>
      <c r="Q30" s="119"/>
      <c r="T30" s="121"/>
      <c r="U30" s="119"/>
    </row>
    <row r="31" spans="4:21" ht="15">
      <c r="D31" s="118"/>
      <c r="E31" s="120"/>
      <c r="H31" s="118"/>
      <c r="I31" s="119"/>
      <c r="L31" s="121"/>
      <c r="M31" s="119"/>
      <c r="P31" s="121"/>
      <c r="Q31" s="119"/>
      <c r="T31" s="121"/>
      <c r="U31" s="119"/>
    </row>
  </sheetData>
  <sheetProtection/>
  <mergeCells count="13">
    <mergeCell ref="U2:X2"/>
    <mergeCell ref="U21:W21"/>
    <mergeCell ref="A1:T1"/>
    <mergeCell ref="Q2:T2"/>
    <mergeCell ref="Q21:S21"/>
    <mergeCell ref="A2:D2"/>
    <mergeCell ref="A21:C21"/>
    <mergeCell ref="I2:L2"/>
    <mergeCell ref="I21:K21"/>
    <mergeCell ref="M2:P2"/>
    <mergeCell ref="M21:O21"/>
    <mergeCell ref="E2:H2"/>
    <mergeCell ref="E21:G21"/>
  </mergeCells>
  <printOptions/>
  <pageMargins left="0.5118110236220472" right="0.5118110236220472" top="0.7874015748031497" bottom="0.7874015748031497" header="0.31496062992125984" footer="0.31496062992125984"/>
  <pageSetup fitToWidth="2" fitToHeight="1" horizontalDpi="600" verticalDpi="600" orientation="landscape" paperSize="9" scale="56" r:id="rId1"/>
  <colBreaks count="2" manualBreakCount="2">
    <brk id="8" max="65535" man="1"/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UFABC</dc:creator>
  <cp:keywords/>
  <dc:description/>
  <cp:lastModifiedBy>sara.alvarez</cp:lastModifiedBy>
  <cp:lastPrinted>2018-11-08T20:49:05Z</cp:lastPrinted>
  <dcterms:created xsi:type="dcterms:W3CDTF">2016-08-09T18:47:34Z</dcterms:created>
  <dcterms:modified xsi:type="dcterms:W3CDTF">2018-11-08T20:49:09Z</dcterms:modified>
  <cp:category/>
  <cp:version/>
  <cp:contentType/>
  <cp:contentStatus/>
</cp:coreProperties>
</file>